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646" firstSheet="1" activeTab="4"/>
  </bookViews>
  <sheets>
    <sheet name="Est. Situacion activos" sheetId="2" r:id="rId1"/>
    <sheet name="Est. Situacion (pasivos)" sheetId="3" r:id="rId2"/>
    <sheet name="Est. Resultado" sheetId="1" r:id="rId3"/>
    <sheet name="Estado de Flujo" sheetId="11" r:id="rId4"/>
    <sheet name="Estado Cambios en el Patrim. " sheetId="19" r:id="rId5"/>
    <sheet name="Puntos 16 y 17" sheetId="6" state="hidden" r:id="rId6"/>
    <sheet name="Indice de solvencia " sheetId="8" state="hidden" r:id="rId7"/>
  </sheets>
  <externalReferences>
    <externalReference r:id="rId8"/>
    <externalReference r:id="rId9"/>
  </externalReferences>
  <definedNames>
    <definedName name="_xlnm.Print_Area" localSheetId="2">'Est. Resultado'!$B$1:$E$67</definedName>
    <definedName name="_xlnm.Print_Area" localSheetId="1">'Est. Situacion (pasivos)'!$B$3:$E$51</definedName>
    <definedName name="_xlnm.Print_Area" localSheetId="0">'Est. Situacion activos'!$A$1:$E$59</definedName>
    <definedName name="_xlnm.Print_Area" localSheetId="4">'Estado Cambios en el Patrim. '!$B$1:$I$38</definedName>
    <definedName name="_xlnm.Print_Area" localSheetId="3">'Estado de Flujo'!$A$2:$E$54</definedName>
    <definedName name="RFecha" localSheetId="4">#REF!</definedName>
    <definedName name="RFecha">#REF!</definedName>
    <definedName name="RRef" localSheetId="3">[1]Referencia!$B$3:$D$207</definedName>
    <definedName name="RRef">[2]Referencia!$B$3:$D$207</definedName>
  </definedNames>
  <calcPr calcId="145621"/>
</workbook>
</file>

<file path=xl/calcChain.xml><?xml version="1.0" encoding="utf-8"?>
<calcChain xmlns="http://schemas.openxmlformats.org/spreadsheetml/2006/main">
  <c r="I15" i="19" l="1"/>
  <c r="I14" i="19"/>
  <c r="I12" i="19"/>
  <c r="I17" i="19" s="1"/>
  <c r="C25" i="19"/>
  <c r="E25" i="19"/>
  <c r="G25" i="19"/>
  <c r="I24" i="19"/>
  <c r="I23" i="19"/>
  <c r="I22" i="19"/>
  <c r="I21" i="19"/>
  <c r="I20" i="19"/>
  <c r="I25" i="19" s="1"/>
  <c r="C41" i="11" l="1"/>
  <c r="C33" i="11"/>
  <c r="C43" i="11" s="1"/>
  <c r="C47" i="11" s="1"/>
  <c r="C25" i="11"/>
  <c r="E25" i="11"/>
  <c r="E41" i="11"/>
  <c r="E33" i="11"/>
  <c r="E18" i="1"/>
  <c r="C18" i="1"/>
  <c r="E13" i="1"/>
  <c r="C13" i="1"/>
  <c r="C20" i="1" s="1"/>
  <c r="C26" i="1" s="1"/>
  <c r="E24" i="1"/>
  <c r="E26" i="1" s="1"/>
  <c r="C24" i="1"/>
  <c r="C34" i="1"/>
  <c r="E34" i="1"/>
  <c r="E39" i="1"/>
  <c r="E47" i="1"/>
  <c r="C47" i="1"/>
  <c r="C54" i="1"/>
  <c r="E54" i="1"/>
  <c r="C39" i="1"/>
  <c r="C44" i="3"/>
  <c r="C31" i="3"/>
  <c r="C23" i="3"/>
  <c r="C18" i="3"/>
  <c r="C36" i="3" l="1"/>
  <c r="C46" i="3" s="1"/>
  <c r="E43" i="11"/>
  <c r="E47" i="11" s="1"/>
  <c r="E49" i="1"/>
  <c r="E56" i="1" s="1"/>
  <c r="E60" i="1" s="1"/>
  <c r="C49" i="1"/>
  <c r="C56" i="1" s="1"/>
  <c r="C60" i="1" s="1"/>
  <c r="E31" i="3" l="1"/>
  <c r="E36" i="3" s="1"/>
  <c r="E46" i="3" s="1"/>
  <c r="E23" i="3"/>
  <c r="E18" i="3"/>
  <c r="E44" i="3"/>
  <c r="E55" i="2"/>
  <c r="E53" i="2"/>
  <c r="E47" i="2"/>
  <c r="E42" i="2"/>
  <c r="E37" i="2"/>
  <c r="E30" i="2"/>
  <c r="E22" i="2"/>
  <c r="E17" i="2"/>
  <c r="C53" i="2"/>
  <c r="C47" i="2"/>
  <c r="C42" i="2"/>
  <c r="C37" i="2"/>
  <c r="C55" i="2" s="1"/>
  <c r="C30" i="2"/>
  <c r="C22" i="2"/>
  <c r="C17" i="2"/>
  <c r="E17" i="19" l="1"/>
  <c r="C17" i="19"/>
  <c r="G17" i="19" l="1"/>
</calcChain>
</file>

<file path=xl/sharedStrings.xml><?xml version="1.0" encoding="utf-8"?>
<sst xmlns="http://schemas.openxmlformats.org/spreadsheetml/2006/main" count="199" uniqueCount="154">
  <si>
    <t>Otros ingresos operacionales</t>
  </si>
  <si>
    <t xml:space="preserve"> </t>
  </si>
  <si>
    <t>Otros gastos operacionales</t>
  </si>
  <si>
    <t>RESULTADO DEL EJERCICIO</t>
  </si>
  <si>
    <t>ACTIVOS</t>
  </si>
  <si>
    <t>Rendimientos por cobrar</t>
  </si>
  <si>
    <t>Otros Activos</t>
  </si>
  <si>
    <t>TOTAL DE ACTIVOS</t>
  </si>
  <si>
    <t>Otros pasivos</t>
  </si>
  <si>
    <t>TOTAL PASIVO</t>
  </si>
  <si>
    <t>Patrimonio</t>
  </si>
  <si>
    <t>Otras reservas patrimoniales</t>
  </si>
  <si>
    <t>Resultado del ejercicio</t>
  </si>
  <si>
    <t>TOTAL  PASIVOS Y PATRIMONIO</t>
  </si>
  <si>
    <t>Fondos Disponibles</t>
  </si>
  <si>
    <t>Caja</t>
  </si>
  <si>
    <t>Banco Central</t>
  </si>
  <si>
    <t>Bancos del país</t>
  </si>
  <si>
    <t>Cartera de crédito</t>
  </si>
  <si>
    <t>Vigente</t>
  </si>
  <si>
    <t>Vencida</t>
  </si>
  <si>
    <t>Provisiones para créditos</t>
  </si>
  <si>
    <t>Cuentas por cobrar</t>
  </si>
  <si>
    <t xml:space="preserve">Bienes recibidos en recuperación de créditos </t>
  </si>
  <si>
    <t>Propiedad, muebles y equipos</t>
  </si>
  <si>
    <t>Depreciación acumulada</t>
  </si>
  <si>
    <t>Cargos diferidos</t>
  </si>
  <si>
    <t>Activos diversos</t>
  </si>
  <si>
    <t>Cuentas de Orden</t>
  </si>
  <si>
    <t>PASIVOS</t>
  </si>
  <si>
    <t>Obligaciones con el público</t>
  </si>
  <si>
    <t>De ahorro</t>
  </si>
  <si>
    <t>A plazo</t>
  </si>
  <si>
    <t>Intereses por pagar</t>
  </si>
  <si>
    <t>Aceptaciones en circulación</t>
  </si>
  <si>
    <t>Valores en circulación</t>
  </si>
  <si>
    <t>Titulos y valores</t>
  </si>
  <si>
    <t>Resultados acumulados de ejercicios anteriores</t>
  </si>
  <si>
    <t>TOTAL PATRIMONIO NETO</t>
  </si>
  <si>
    <t>Intereses y comisiones por  créditos</t>
  </si>
  <si>
    <t>MARGEN FINANCIERO BRUTO</t>
  </si>
  <si>
    <t>Provisiones para cartera de créditos</t>
  </si>
  <si>
    <t>MARGEN FINANCIERO NETO</t>
  </si>
  <si>
    <t>Gastos operativos</t>
  </si>
  <si>
    <t>Servicios a terceros</t>
  </si>
  <si>
    <t>Depreciaciones y amortizaciones</t>
  </si>
  <si>
    <t>Otras provisiones</t>
  </si>
  <si>
    <t>Otros gastos</t>
  </si>
  <si>
    <t xml:space="preserve">RESULTADO OPERACIONAL </t>
  </si>
  <si>
    <t>Otros ingresos (gastos)</t>
  </si>
  <si>
    <t>Otros ingresos</t>
  </si>
  <si>
    <t>Impuesto sobre la renta</t>
  </si>
  <si>
    <t>Comisiones por servicios</t>
  </si>
  <si>
    <t>Comisiones por cambio</t>
  </si>
  <si>
    <t xml:space="preserve"> Intereses por captaciones </t>
  </si>
  <si>
    <t>Ingresos financieros</t>
  </si>
  <si>
    <t>Gastos financieros</t>
  </si>
  <si>
    <t>PASIVOS Y PATRIMONIO</t>
  </si>
  <si>
    <t>Otras Disponibilidades</t>
  </si>
  <si>
    <t>Cobranza Judicial</t>
  </si>
  <si>
    <t>Cuentas Contingentes Deudoras</t>
  </si>
  <si>
    <t>Cuentas Contingentes Acreedoras</t>
  </si>
  <si>
    <t>Inversiones en Acciones</t>
  </si>
  <si>
    <t>Ingresos (Gastos) por diferencia de cambio</t>
  </si>
  <si>
    <t>Bancos del extranjero</t>
  </si>
  <si>
    <t xml:space="preserve">Inversiones </t>
  </si>
  <si>
    <t xml:space="preserve">Otras Inversiones En Instrumentos De Deuda </t>
  </si>
  <si>
    <t xml:space="preserve">Provisión para inversiones </t>
  </si>
  <si>
    <t xml:space="preserve">Gastos Diversos </t>
  </si>
  <si>
    <t xml:space="preserve">Intereses por inversiones </t>
  </si>
  <si>
    <t xml:space="preserve">Perdidas por Inversiones </t>
  </si>
  <si>
    <t>Provisiones para inversiones</t>
  </si>
  <si>
    <t>Sueldos y compensaciones al personal</t>
  </si>
  <si>
    <t>RESULTADO ANTES DE IMPUESTOS</t>
  </si>
  <si>
    <t xml:space="preserve">Provision Por Inversiones En Acciones </t>
  </si>
  <si>
    <t xml:space="preserve">Intangibles </t>
  </si>
  <si>
    <t xml:space="preserve">Amortizacion Acumulada </t>
  </si>
  <si>
    <t>(VALORES RD$)</t>
  </si>
  <si>
    <t>(Valores en RD$)</t>
  </si>
  <si>
    <t>De Instituciones Financieras Del Pais</t>
  </si>
  <si>
    <t xml:space="preserve">Ganancias por inversiones </t>
  </si>
  <si>
    <t>Ingresos diversos</t>
  </si>
  <si>
    <t xml:space="preserve">ASOCIACION LA VEGA REAL DE A Y P </t>
  </si>
  <si>
    <r>
      <t>Indice de solvencia patrimonial</t>
    </r>
    <r>
      <rPr>
        <i/>
        <u/>
        <sz val="12"/>
        <rFont val="Times New Roman"/>
        <family val="1"/>
      </rPr>
      <t xml:space="preserve"> </t>
    </r>
  </si>
  <si>
    <r>
      <t>Activos ponderados por riesgo según la legislación bancaria</t>
    </r>
    <r>
      <rPr>
        <sz val="12"/>
        <rFont val="Times New Roman"/>
        <family val="1"/>
      </rPr>
      <t xml:space="preserve"> </t>
    </r>
  </si>
  <si>
    <t>DICIEMBRE 2012</t>
  </si>
  <si>
    <t>Efectivo por actividades de operación</t>
  </si>
  <si>
    <t>Intereses y comisiones cobrados por créditos</t>
  </si>
  <si>
    <t>Otros ingresos financieros cobrados</t>
  </si>
  <si>
    <t>Otros ingresos operacionales cobrados</t>
  </si>
  <si>
    <t>Intereses pagados por captaciones</t>
  </si>
  <si>
    <t>Intereses y Comisiones pagados por financiamientos</t>
  </si>
  <si>
    <t xml:space="preserve">Gastos generales y administrativos pagados </t>
  </si>
  <si>
    <t>Otros gastos operacionales pagados</t>
  </si>
  <si>
    <t xml:space="preserve">Impuesto sobre la renta pagado </t>
  </si>
  <si>
    <t>Cobros (Pagos) diversos por actividades de operación</t>
  </si>
  <si>
    <t>Efectivo por actividades de inversión</t>
  </si>
  <si>
    <t>Aumento de Inversiones</t>
  </si>
  <si>
    <t>Créditos otorgados</t>
  </si>
  <si>
    <t>Créditos netos cobrados</t>
  </si>
  <si>
    <t>Adquisición de propiedad, muebles y equipos</t>
  </si>
  <si>
    <t>Efectivo por actividades de financiamiento</t>
  </si>
  <si>
    <t>Captaciones netas recibidas</t>
  </si>
  <si>
    <t>Devoluciones de Captaciones</t>
  </si>
  <si>
    <t>Compra de divisas en efectivo</t>
  </si>
  <si>
    <t>Venta de divisas en efectivo</t>
  </si>
  <si>
    <t>Movimiento de Capital</t>
  </si>
  <si>
    <t>Aumento o disminución neto en el efectivo</t>
  </si>
  <si>
    <t>Efectivo al inicio del periodo</t>
  </si>
  <si>
    <t>Efectivo al final del periodo</t>
  </si>
  <si>
    <t xml:space="preserve">Indice de Solvencia </t>
  </si>
  <si>
    <t>Intereses Por Pagar</t>
  </si>
  <si>
    <t>ESTADO DE SITUACION FINANCIERA COMPARATIVO</t>
  </si>
  <si>
    <t>ESTADO DE RESULTADOS COMPARATIVO</t>
  </si>
  <si>
    <t>ESTADO DE FLUJO DE EFECTIVO COMPARATIVO</t>
  </si>
  <si>
    <t xml:space="preserve">                               Randy M. Abreu P.                                Jose Oscar Galan R. </t>
  </si>
  <si>
    <t>Producto de La Venta de BRRC</t>
  </si>
  <si>
    <t>Efectivo neto provisto (usado) por las act. de operación</t>
  </si>
  <si>
    <t>Efectivo neto provisto (a usar) en las act. de inversión</t>
  </si>
  <si>
    <t>Efectivo neto provisto (usado) por las act. de financiamiento</t>
  </si>
  <si>
    <t>Depositos de Inst. Financieras Del Pais y Del Exterior</t>
  </si>
  <si>
    <t xml:space="preserve">Provisión para bienes recibidos en rec. de créditos </t>
  </si>
  <si>
    <t xml:space="preserve">Estado De Cambios En El Patrimonio </t>
  </si>
  <si>
    <t>Resultados</t>
  </si>
  <si>
    <t>Otras</t>
  </si>
  <si>
    <t>Acumulados</t>
  </si>
  <si>
    <t>Resultado</t>
  </si>
  <si>
    <t>Reservas</t>
  </si>
  <si>
    <t>de Ejercicios</t>
  </si>
  <si>
    <t>Del</t>
  </si>
  <si>
    <t>Total</t>
  </si>
  <si>
    <t>Patrimoniales</t>
  </si>
  <si>
    <t>Anteriores</t>
  </si>
  <si>
    <t>Ejercicio</t>
  </si>
  <si>
    <t>Transferencia a resultados acumulados</t>
  </si>
  <si>
    <t>Transferencia a otras reservas</t>
  </si>
  <si>
    <t>Ingresos por Ventas de Inversiones</t>
  </si>
  <si>
    <t>(Valores en RD $)</t>
  </si>
  <si>
    <t xml:space="preserve"> Valores En RD$</t>
  </si>
  <si>
    <t>2016</t>
  </si>
  <si>
    <t>Saldos al 31 de Diciembre de 2015</t>
  </si>
  <si>
    <t xml:space="preserve">Ajustes de capital </t>
  </si>
  <si>
    <t xml:space="preserve">                      Gerente Senior de Contabilidad                     Director Finanzas                   </t>
  </si>
  <si>
    <t>2017</t>
  </si>
  <si>
    <t>MARZO</t>
  </si>
  <si>
    <t xml:space="preserve">MARZO 2017 VS MARZO 2016 </t>
  </si>
  <si>
    <t>MARZO 2017 VS MARZO 2016</t>
  </si>
  <si>
    <t>Acumulado Marzo 2017 Vs Marzo 2016</t>
  </si>
  <si>
    <t>Acumulado Marzo 2016</t>
  </si>
  <si>
    <t>Acumulado Marzo 2017</t>
  </si>
  <si>
    <t>Saldos al 31 de Diciembre de 2016</t>
  </si>
  <si>
    <t>Saldos al 31 de Marzo 2016</t>
  </si>
  <si>
    <t>Saldos al 31 de Marzo 2017</t>
  </si>
  <si>
    <t>ALAVER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</si>
</sst>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_(* #,##0_);_(* \(#,##0\);_(* &quot;-&quot;??_);_(@_)"/>
    <numFmt numFmtId="167" formatCode="_-* #,##0.00\ _P_t_a_-;\-* #,##0.00\ _P_t_a_-;_-* &quot;-&quot;??\ _P_t_a_-;_-@_-"/>
    <numFmt numFmtId="168" formatCode="_-* #,##0\ _P_t_a_-;\-* #,##0\ _P_t_a_-;_-* &quot;-&quot;??\ _P_t_a_-;_-@_-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 Black"/>
      <family val="2"/>
    </font>
    <font>
      <b/>
      <sz val="14"/>
      <name val="Arial"/>
      <family val="2"/>
    </font>
    <font>
      <i/>
      <u/>
      <sz val="10"/>
      <name val="Arial"/>
      <family val="2"/>
    </font>
    <font>
      <i/>
      <u/>
      <sz val="12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mbria"/>
      <family val="1"/>
    </font>
    <font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83">
    <xf numFmtId="0" fontId="0" fillId="0" borderId="0"/>
    <xf numFmtId="164" fontId="28" fillId="0" borderId="0" applyFont="0" applyFill="0" applyBorder="0" applyAlignment="0" applyProtection="0"/>
    <xf numFmtId="0" fontId="25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1" fillId="0" borderId="0"/>
    <xf numFmtId="164" fontId="40" fillId="0" borderId="0" applyFont="0" applyFill="0" applyBorder="0" applyAlignment="0" applyProtection="0"/>
    <xf numFmtId="0" fontId="21" fillId="0" borderId="0"/>
    <xf numFmtId="0" fontId="40" fillId="0" borderId="0"/>
    <xf numFmtId="0" fontId="20" fillId="0" borderId="0"/>
    <xf numFmtId="164" fontId="41" fillId="0" borderId="0" applyFont="0" applyFill="0" applyBorder="0" applyAlignment="0" applyProtection="0"/>
    <xf numFmtId="0" fontId="19" fillId="0" borderId="0"/>
    <xf numFmtId="164" fontId="41" fillId="0" borderId="0" applyFont="0" applyFill="0" applyBorder="0" applyAlignment="0" applyProtection="0"/>
    <xf numFmtId="0" fontId="18" fillId="0" borderId="0"/>
    <xf numFmtId="0" fontId="41" fillId="0" borderId="0" applyFont="0" applyFill="0" applyBorder="0" applyAlignment="0" applyProtection="0"/>
    <xf numFmtId="0" fontId="17" fillId="0" borderId="0"/>
    <xf numFmtId="0" fontId="43" fillId="0" borderId="0" applyFont="0" applyFill="0" applyBorder="0" applyAlignment="0" applyProtection="0"/>
    <xf numFmtId="0" fontId="16" fillId="0" borderId="0"/>
    <xf numFmtId="0" fontId="43" fillId="0" borderId="0" applyFont="0" applyFill="0" applyBorder="0" applyAlignment="0" applyProtection="0"/>
    <xf numFmtId="0" fontId="16" fillId="0" borderId="0"/>
    <xf numFmtId="0" fontId="16" fillId="0" borderId="0"/>
    <xf numFmtId="0" fontId="43" fillId="0" borderId="0" applyFont="0" applyFill="0" applyBorder="0" applyAlignment="0" applyProtection="0"/>
    <xf numFmtId="0" fontId="16" fillId="0" borderId="0"/>
    <xf numFmtId="0" fontId="43" fillId="0" borderId="0" applyFont="0" applyFill="0" applyBorder="0" applyAlignment="0" applyProtection="0"/>
    <xf numFmtId="0" fontId="15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 applyFont="0" applyFill="0" applyBorder="0" applyAlignment="0" applyProtection="0"/>
    <xf numFmtId="0" fontId="13" fillId="0" borderId="0"/>
    <xf numFmtId="0" fontId="25" fillId="0" borderId="0"/>
    <xf numFmtId="167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167" fontId="2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4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7" fontId="2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161">
    <xf numFmtId="0" fontId="0" fillId="0" borderId="0" xfId="0"/>
    <xf numFmtId="0" fontId="25" fillId="2" borderId="0" xfId="0" applyFont="1" applyFill="1"/>
    <xf numFmtId="165" fontId="29" fillId="2" borderId="0" xfId="1" applyNumberFormat="1" applyFont="1" applyFill="1" applyBorder="1" applyAlignment="1" applyProtection="1"/>
    <xf numFmtId="0" fontId="30" fillId="2" borderId="0" xfId="0" applyFont="1" applyFill="1"/>
    <xf numFmtId="165" fontId="30" fillId="2" borderId="0" xfId="1" applyNumberFormat="1" applyFont="1" applyFill="1" applyBorder="1" applyAlignment="1" applyProtection="1">
      <alignment horizontal="center"/>
    </xf>
    <xf numFmtId="0" fontId="31" fillId="2" borderId="0" xfId="0" applyFont="1" applyFill="1"/>
    <xf numFmtId="0" fontId="33" fillId="2" borderId="0" xfId="0" applyFont="1" applyFill="1"/>
    <xf numFmtId="0" fontId="32" fillId="2" borderId="0" xfId="0" applyFont="1" applyFill="1"/>
    <xf numFmtId="0" fontId="25" fillId="2" borderId="0" xfId="0" applyFont="1" applyFill="1" applyAlignment="1">
      <alignment horizontal="left"/>
    </xf>
    <xf numFmtId="166" fontId="25" fillId="2" borderId="0" xfId="0" applyNumberFormat="1" applyFont="1" applyFill="1"/>
    <xf numFmtId="43" fontId="25" fillId="2" borderId="0" xfId="0" applyNumberFormat="1" applyFont="1" applyFill="1"/>
    <xf numFmtId="0" fontId="34" fillId="2" borderId="0" xfId="0" applyFont="1" applyFill="1"/>
    <xf numFmtId="166" fontId="25" fillId="2" borderId="5" xfId="0" applyNumberFormat="1" applyFont="1" applyFill="1" applyBorder="1"/>
    <xf numFmtId="165" fontId="31" fillId="2" borderId="4" xfId="1" applyNumberFormat="1" applyFont="1" applyFill="1" applyBorder="1" applyAlignment="1" applyProtection="1"/>
    <xf numFmtId="165" fontId="31" fillId="2" borderId="1" xfId="1" applyNumberFormat="1" applyFont="1" applyFill="1" applyBorder="1" applyAlignment="1" applyProtection="1"/>
    <xf numFmtId="0" fontId="27" fillId="2" borderId="0" xfId="0" applyFont="1" applyFill="1"/>
    <xf numFmtId="165" fontId="25" fillId="2" borderId="0" xfId="1" applyNumberFormat="1" applyFont="1" applyFill="1" applyBorder="1" applyAlignment="1" applyProtection="1"/>
    <xf numFmtId="165" fontId="25" fillId="2" borderId="2" xfId="1" applyNumberFormat="1" applyFont="1" applyFill="1" applyBorder="1" applyAlignment="1" applyProtection="1"/>
    <xf numFmtId="165" fontId="25" fillId="2" borderId="5" xfId="1" applyNumberFormat="1" applyFont="1" applyFill="1" applyBorder="1" applyAlignment="1" applyProtection="1"/>
    <xf numFmtId="165" fontId="25" fillId="2" borderId="4" xfId="1" applyNumberFormat="1" applyFont="1" applyFill="1" applyBorder="1" applyAlignment="1" applyProtection="1"/>
    <xf numFmtId="165" fontId="25" fillId="2" borderId="0" xfId="0" applyNumberFormat="1" applyFont="1" applyFill="1"/>
    <xf numFmtId="165" fontId="30" fillId="2" borderId="0" xfId="0" applyNumberFormat="1" applyFont="1" applyFill="1" applyBorder="1"/>
    <xf numFmtId="0" fontId="26" fillId="2" borderId="0" xfId="0" applyFont="1" applyFill="1" applyBorder="1" applyAlignment="1"/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6" fillId="2" borderId="0" xfId="0" applyFont="1" applyFill="1"/>
    <xf numFmtId="165" fontId="26" fillId="2" borderId="0" xfId="0" applyNumberFormat="1" applyFont="1" applyFill="1"/>
    <xf numFmtId="0" fontId="0" fillId="2" borderId="0" xfId="0" applyFill="1"/>
    <xf numFmtId="0" fontId="36" fillId="2" borderId="0" xfId="0" applyFont="1" applyFill="1"/>
    <xf numFmtId="2" fontId="38" fillId="2" borderId="0" xfId="0" applyNumberFormat="1" applyFont="1" applyFill="1" applyAlignment="1">
      <alignment horizontal="center"/>
    </xf>
    <xf numFmtId="3" fontId="38" fillId="2" borderId="0" xfId="0" applyNumberFormat="1" applyFont="1" applyFill="1" applyAlignment="1">
      <alignment horizontal="center"/>
    </xf>
    <xf numFmtId="0" fontId="38" fillId="2" borderId="0" xfId="0" applyFont="1" applyFill="1"/>
    <xf numFmtId="0" fontId="42" fillId="2" borderId="5" xfId="0" applyFont="1" applyFill="1" applyBorder="1"/>
    <xf numFmtId="0" fontId="29" fillId="2" borderId="0" xfId="0" applyFont="1" applyFill="1" applyBorder="1" applyAlignment="1"/>
    <xf numFmtId="165" fontId="31" fillId="2" borderId="0" xfId="1" applyNumberFormat="1" applyFont="1" applyFill="1" applyBorder="1" applyAlignment="1" applyProtection="1">
      <alignment horizontal="center"/>
    </xf>
    <xf numFmtId="0" fontId="25" fillId="2" borderId="0" xfId="2" applyFill="1"/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0" fillId="2" borderId="0" xfId="0" applyFill="1" applyBorder="1"/>
    <xf numFmtId="3" fontId="25" fillId="2" borderId="0" xfId="1" applyNumberFormat="1" applyFont="1" applyFill="1"/>
    <xf numFmtId="3" fontId="25" fillId="2" borderId="0" xfId="1" applyNumberFormat="1" applyFont="1" applyFill="1" applyBorder="1"/>
    <xf numFmtId="3" fontId="25" fillId="2" borderId="5" xfId="1" applyNumberFormat="1" applyFont="1" applyFill="1" applyBorder="1"/>
    <xf numFmtId="4" fontId="25" fillId="2" borderId="0" xfId="0" applyNumberFormat="1" applyFont="1" applyFill="1"/>
    <xf numFmtId="3" fontId="25" fillId="2" borderId="0" xfId="0" applyNumberFormat="1" applyFont="1" applyFill="1"/>
    <xf numFmtId="0" fontId="25" fillId="2" borderId="0" xfId="0" applyFont="1" applyFill="1" applyBorder="1"/>
    <xf numFmtId="166" fontId="25" fillId="2" borderId="0" xfId="0" applyNumberFormat="1" applyFont="1" applyFill="1" applyBorder="1"/>
    <xf numFmtId="165" fontId="31" fillId="2" borderId="0" xfId="1" applyNumberFormat="1" applyFont="1" applyFill="1" applyBorder="1" applyAlignment="1" applyProtection="1"/>
    <xf numFmtId="165" fontId="29" fillId="2" borderId="0" xfId="0" applyNumberFormat="1" applyFont="1" applyFill="1" applyBorder="1"/>
    <xf numFmtId="165" fontId="31" fillId="2" borderId="0" xfId="0" applyNumberFormat="1" applyFont="1" applyFill="1" applyBorder="1"/>
    <xf numFmtId="43" fontId="25" fillId="2" borderId="0" xfId="0" applyNumberFormat="1" applyFont="1" applyFill="1" applyBorder="1"/>
    <xf numFmtId="0" fontId="34" fillId="2" borderId="0" xfId="0" applyFont="1" applyFill="1" applyBorder="1"/>
    <xf numFmtId="165" fontId="44" fillId="2" borderId="0" xfId="1" applyNumberFormat="1" applyFont="1" applyFill="1" applyBorder="1" applyAlignment="1" applyProtection="1">
      <alignment horizontal="center"/>
    </xf>
    <xf numFmtId="165" fontId="31" fillId="2" borderId="3" xfId="1" applyNumberFormat="1" applyFont="1" applyFill="1" applyBorder="1" applyAlignment="1" applyProtection="1"/>
    <xf numFmtId="37" fontId="25" fillId="2" borderId="0" xfId="1" applyNumberFormat="1" applyFont="1" applyFill="1"/>
    <xf numFmtId="37" fontId="25" fillId="2" borderId="0" xfId="1" applyNumberFormat="1" applyFont="1" applyFill="1" applyBorder="1"/>
    <xf numFmtId="3" fontId="31" fillId="2" borderId="1" xfId="0" applyNumberFormat="1" applyFont="1" applyFill="1" applyBorder="1"/>
    <xf numFmtId="3" fontId="31" fillId="2" borderId="6" xfId="1" applyNumberFormat="1" applyFont="1" applyFill="1" applyBorder="1"/>
    <xf numFmtId="166" fontId="31" fillId="2" borderId="6" xfId="0" applyNumberFormat="1" applyFont="1" applyFill="1" applyBorder="1"/>
    <xf numFmtId="0" fontId="53" fillId="2" borderId="0" xfId="2" applyFont="1" applyFill="1"/>
    <xf numFmtId="0" fontId="53" fillId="2" borderId="0" xfId="0" applyFont="1" applyFill="1"/>
    <xf numFmtId="0" fontId="53" fillId="2" borderId="0" xfId="0" applyFont="1" applyFill="1" applyBorder="1"/>
    <xf numFmtId="0" fontId="53" fillId="2" borderId="0" xfId="2" applyFont="1" applyFill="1" applyBorder="1"/>
    <xf numFmtId="0" fontId="53" fillId="2" borderId="0" xfId="2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54" fillId="2" borderId="0" xfId="2" applyFont="1" applyFill="1" applyAlignment="1">
      <alignment horizontal="center"/>
    </xf>
    <xf numFmtId="0" fontId="55" fillId="2" borderId="0" xfId="0" applyFont="1" applyFill="1" applyBorder="1" applyAlignment="1">
      <alignment horizontal="center"/>
    </xf>
    <xf numFmtId="0" fontId="55" fillId="2" borderId="0" xfId="2" applyFont="1" applyFill="1" applyBorder="1"/>
    <xf numFmtId="0" fontId="56" fillId="2" borderId="0" xfId="2" applyFont="1" applyFill="1" applyBorder="1"/>
    <xf numFmtId="168" fontId="53" fillId="3" borderId="0" xfId="197" applyNumberFormat="1" applyFont="1" applyFill="1" applyBorder="1"/>
    <xf numFmtId="4" fontId="53" fillId="2" borderId="0" xfId="1" applyNumberFormat="1" applyFont="1" applyFill="1" applyBorder="1"/>
    <xf numFmtId="3" fontId="53" fillId="2" borderId="0" xfId="1" applyNumberFormat="1" applyFont="1" applyFill="1" applyBorder="1"/>
    <xf numFmtId="43" fontId="53" fillId="2" borderId="0" xfId="1" applyNumberFormat="1" applyFont="1" applyFill="1" applyBorder="1"/>
    <xf numFmtId="168" fontId="53" fillId="3" borderId="5" xfId="197" applyNumberFormat="1" applyFont="1" applyFill="1" applyBorder="1"/>
    <xf numFmtId="0" fontId="57" fillId="2" borderId="0" xfId="2" applyFont="1" applyFill="1" applyBorder="1"/>
    <xf numFmtId="3" fontId="54" fillId="2" borderId="0" xfId="1" applyNumberFormat="1" applyFont="1" applyFill="1" applyBorder="1"/>
    <xf numFmtId="4" fontId="53" fillId="2" borderId="0" xfId="0" applyNumberFormat="1" applyFont="1" applyFill="1" applyBorder="1"/>
    <xf numFmtId="4" fontId="55" fillId="2" borderId="0" xfId="0" applyNumberFormat="1" applyFont="1" applyFill="1" applyBorder="1"/>
    <xf numFmtId="168" fontId="53" fillId="2" borderId="0" xfId="197" applyNumberFormat="1" applyFont="1" applyFill="1" applyBorder="1"/>
    <xf numFmtId="168" fontId="53" fillId="2" borderId="5" xfId="197" applyNumberFormat="1" applyFont="1" applyFill="1" applyBorder="1"/>
    <xf numFmtId="3" fontId="53" fillId="2" borderId="0" xfId="0" applyNumberFormat="1" applyFont="1" applyFill="1" applyBorder="1"/>
    <xf numFmtId="3" fontId="55" fillId="2" borderId="0" xfId="0" applyNumberFormat="1" applyFont="1" applyFill="1" applyBorder="1"/>
    <xf numFmtId="168" fontId="55" fillId="3" borderId="0" xfId="182" applyNumberFormat="1" applyFont="1" applyFill="1" applyBorder="1"/>
    <xf numFmtId="168" fontId="55" fillId="3" borderId="0" xfId="183" applyNumberFormat="1" applyFont="1" applyFill="1" applyBorder="1"/>
    <xf numFmtId="3" fontId="55" fillId="2" borderId="0" xfId="4" applyNumberFormat="1" applyFont="1" applyFill="1" applyBorder="1"/>
    <xf numFmtId="3" fontId="53" fillId="2" borderId="0" xfId="0" applyNumberFormat="1" applyFont="1" applyFill="1"/>
    <xf numFmtId="3" fontId="53" fillId="2" borderId="0" xfId="2" applyNumberFormat="1" applyFont="1" applyFill="1"/>
    <xf numFmtId="49" fontId="31" fillId="2" borderId="0" xfId="0" applyNumberFormat="1" applyFont="1" applyFill="1" applyAlignment="1">
      <alignment horizontal="center"/>
    </xf>
    <xf numFmtId="17" fontId="54" fillId="2" borderId="0" xfId="2" applyNumberFormat="1" applyFont="1" applyFill="1" applyAlignment="1">
      <alignment horizontal="center"/>
    </xf>
    <xf numFmtId="165" fontId="31" fillId="2" borderId="1" xfId="0" applyNumberFormat="1" applyFont="1" applyFill="1" applyBorder="1"/>
    <xf numFmtId="0" fontId="25" fillId="2" borderId="0" xfId="0" applyFont="1" applyFill="1" applyBorder="1" applyAlignment="1"/>
    <xf numFmtId="0" fontId="54" fillId="2" borderId="0" xfId="2" applyFont="1" applyFill="1" applyAlignment="1">
      <alignment horizontal="center"/>
    </xf>
    <xf numFmtId="0" fontId="53" fillId="2" borderId="0" xfId="2" applyFont="1" applyFill="1" applyBorder="1" applyAlignment="1">
      <alignment horizontal="center"/>
    </xf>
    <xf numFmtId="166" fontId="25" fillId="4" borderId="0" xfId="0" applyNumberFormat="1" applyFont="1" applyFill="1" applyBorder="1"/>
    <xf numFmtId="165" fontId="25" fillId="2" borderId="0" xfId="0" applyNumberFormat="1" applyFont="1" applyFill="1" applyBorder="1"/>
    <xf numFmtId="0" fontId="31" fillId="2" borderId="0" xfId="0" applyNumberFormat="1" applyFont="1" applyFill="1" applyAlignment="1">
      <alignment horizontal="center"/>
    </xf>
    <xf numFmtId="165" fontId="48" fillId="2" borderId="8" xfId="270" applyNumberFormat="1" applyFont="1" applyFill="1" applyBorder="1" applyAlignment="1">
      <alignment horizontal="right"/>
    </xf>
    <xf numFmtId="165" fontId="48" fillId="2" borderId="0" xfId="270" applyNumberFormat="1" applyFont="1" applyFill="1" applyAlignment="1">
      <alignment horizontal="right"/>
    </xf>
    <xf numFmtId="165" fontId="25" fillId="2" borderId="0" xfId="270" applyNumberFormat="1" applyFont="1" applyFill="1" applyBorder="1" applyAlignment="1" applyProtection="1"/>
    <xf numFmtId="165" fontId="25" fillId="2" borderId="2" xfId="270" applyNumberFormat="1" applyFont="1" applyFill="1" applyBorder="1" applyAlignment="1" applyProtection="1"/>
    <xf numFmtId="165" fontId="25" fillId="2" borderId="5" xfId="270" applyNumberFormat="1" applyFont="1" applyFill="1" applyBorder="1" applyAlignment="1" applyProtection="1"/>
    <xf numFmtId="165" fontId="25" fillId="2" borderId="4" xfId="270" applyNumberFormat="1" applyFont="1" applyFill="1" applyBorder="1" applyAlignment="1" applyProtection="1"/>
    <xf numFmtId="165" fontId="31" fillId="2" borderId="3" xfId="270" applyNumberFormat="1" applyFont="1" applyFill="1" applyBorder="1" applyAlignment="1" applyProtection="1"/>
    <xf numFmtId="165" fontId="31" fillId="2" borderId="6" xfId="270" applyNumberFormat="1" applyFont="1" applyFill="1" applyBorder="1" applyAlignment="1" applyProtection="1"/>
    <xf numFmtId="165" fontId="31" fillId="2" borderId="0" xfId="270" applyNumberFormat="1" applyFont="1" applyFill="1" applyBorder="1" applyAlignment="1" applyProtection="1"/>
    <xf numFmtId="168" fontId="54" fillId="3" borderId="0" xfId="183" applyNumberFormat="1" applyFont="1" applyFill="1" applyBorder="1"/>
    <xf numFmtId="168" fontId="53" fillId="2" borderId="0" xfId="270" applyNumberFormat="1" applyFont="1" applyFill="1" applyBorder="1"/>
    <xf numFmtId="168" fontId="53" fillId="3" borderId="0" xfId="182" applyNumberFormat="1" applyFont="1" applyFill="1" applyBorder="1"/>
    <xf numFmtId="168" fontId="53" fillId="3" borderId="0" xfId="183" applyNumberFormat="1" applyFont="1" applyFill="1" applyBorder="1"/>
    <xf numFmtId="0" fontId="3" fillId="2" borderId="0" xfId="280" applyFill="1"/>
    <xf numFmtId="164" fontId="3" fillId="2" borderId="0" xfId="270" applyFont="1" applyFill="1"/>
    <xf numFmtId="0" fontId="3" fillId="2" borderId="0" xfId="280" applyFont="1" applyFill="1"/>
    <xf numFmtId="0" fontId="47" fillId="2" borderId="0" xfId="280" applyFont="1" applyFill="1" applyAlignment="1">
      <alignment horizontal="center"/>
    </xf>
    <xf numFmtId="43" fontId="0" fillId="2" borderId="0" xfId="281" applyFont="1" applyFill="1"/>
    <xf numFmtId="0" fontId="59" fillId="2" borderId="0" xfId="280" applyFont="1" applyFill="1"/>
    <xf numFmtId="0" fontId="48" fillId="2" borderId="0" xfId="280" applyFont="1" applyFill="1"/>
    <xf numFmtId="3" fontId="48" fillId="2" borderId="0" xfId="280" applyNumberFormat="1" applyFont="1" applyFill="1" applyAlignment="1">
      <alignment horizontal="right"/>
    </xf>
    <xf numFmtId="37" fontId="48" fillId="2" borderId="0" xfId="280" applyNumberFormat="1" applyFont="1" applyFill="1" applyAlignment="1">
      <alignment horizontal="right"/>
    </xf>
    <xf numFmtId="165" fontId="25" fillId="2" borderId="0" xfId="281" applyNumberFormat="1" applyFont="1" applyFill="1" applyBorder="1" applyAlignment="1" applyProtection="1">
      <alignment horizontal="right"/>
    </xf>
    <xf numFmtId="3" fontId="48" fillId="2" borderId="8" xfId="280" applyNumberFormat="1" applyFont="1" applyFill="1" applyBorder="1" applyAlignment="1">
      <alignment horizontal="right"/>
    </xf>
    <xf numFmtId="3" fontId="3" fillId="2" borderId="0" xfId="280" applyNumberFormat="1" applyFill="1"/>
    <xf numFmtId="43" fontId="3" fillId="2" borderId="0" xfId="280" applyNumberFormat="1" applyFont="1" applyFill="1"/>
    <xf numFmtId="165" fontId="3" fillId="2" borderId="0" xfId="270" applyNumberFormat="1" applyFont="1" applyFill="1"/>
    <xf numFmtId="165" fontId="3" fillId="2" borderId="0" xfId="280" applyNumberFormat="1" applyFill="1"/>
    <xf numFmtId="0" fontId="49" fillId="2" borderId="0" xfId="280" applyFont="1" applyFill="1" applyAlignment="1">
      <alignment horizontal="center"/>
    </xf>
    <xf numFmtId="0" fontId="3" fillId="2" borderId="0" xfId="280" applyFont="1" applyFill="1" applyAlignment="1"/>
    <xf numFmtId="0" fontId="51" fillId="2" borderId="0" xfId="280" applyFont="1" applyFill="1"/>
    <xf numFmtId="0" fontId="0" fillId="2" borderId="0" xfId="280" applyFont="1" applyFill="1"/>
    <xf numFmtId="3" fontId="25" fillId="2" borderId="0" xfId="0" applyNumberFormat="1" applyFont="1" applyFill="1" applyBorder="1"/>
    <xf numFmtId="3" fontId="31" fillId="2" borderId="0" xfId="0" applyNumberFormat="1" applyFont="1" applyFill="1" applyBorder="1"/>
    <xf numFmtId="3" fontId="25" fillId="2" borderId="0" xfId="270" applyNumberFormat="1" applyFont="1" applyFill="1" applyBorder="1"/>
    <xf numFmtId="37" fontId="25" fillId="2" borderId="0" xfId="270" applyNumberFormat="1" applyFont="1" applyFill="1" applyBorder="1"/>
    <xf numFmtId="168" fontId="53" fillId="3" borderId="0" xfId="169" applyNumberFormat="1" applyFont="1" applyFill="1" applyBorder="1"/>
    <xf numFmtId="168" fontId="53" fillId="3" borderId="5" xfId="169" applyNumberFormat="1" applyFont="1" applyFill="1" applyBorder="1"/>
    <xf numFmtId="168" fontId="54" fillId="3" borderId="0" xfId="169" applyNumberFormat="1" applyFont="1" applyFill="1" applyBorder="1"/>
    <xf numFmtId="168" fontId="53" fillId="3" borderId="0" xfId="0" applyNumberFormat="1" applyFont="1" applyFill="1" applyBorder="1"/>
    <xf numFmtId="168" fontId="55" fillId="3" borderId="0" xfId="0" applyNumberFormat="1" applyFont="1" applyFill="1" applyBorder="1"/>
    <xf numFmtId="168" fontId="55" fillId="3" borderId="0" xfId="169" applyNumberFormat="1" applyFont="1" applyFill="1" applyBorder="1"/>
    <xf numFmtId="165" fontId="48" fillId="2" borderId="8" xfId="1" applyNumberFormat="1" applyFont="1" applyFill="1" applyBorder="1" applyAlignment="1">
      <alignment horizontal="right"/>
    </xf>
    <xf numFmtId="164" fontId="3" fillId="2" borderId="0" xfId="1" applyFont="1" applyFill="1"/>
    <xf numFmtId="164" fontId="3" fillId="2" borderId="0" xfId="280" applyNumberFormat="1" applyFont="1" applyFill="1"/>
    <xf numFmtId="37" fontId="3" fillId="2" borderId="0" xfId="280" applyNumberFormat="1" applyFill="1"/>
    <xf numFmtId="166" fontId="3" fillId="2" borderId="0" xfId="280" applyNumberFormat="1" applyFont="1" applyFill="1"/>
    <xf numFmtId="43" fontId="2" fillId="2" borderId="0" xfId="280" applyNumberFormat="1" applyFont="1" applyFill="1"/>
    <xf numFmtId="165" fontId="3" fillId="2" borderId="0" xfId="1" applyNumberFormat="1" applyFont="1" applyFill="1"/>
    <xf numFmtId="165" fontId="3" fillId="2" borderId="0" xfId="280" applyNumberFormat="1" applyFont="1" applyFill="1"/>
    <xf numFmtId="165" fontId="0" fillId="2" borderId="0" xfId="270" applyNumberFormat="1" applyFont="1" applyFill="1"/>
    <xf numFmtId="3" fontId="47" fillId="2" borderId="7" xfId="280" applyNumberFormat="1" applyFont="1" applyFill="1" applyBorder="1" applyAlignment="1">
      <alignment horizontal="right"/>
    </xf>
    <xf numFmtId="3" fontId="47" fillId="2" borderId="0" xfId="280" applyNumberFormat="1" applyFont="1" applyFill="1" applyAlignment="1">
      <alignment horizontal="right"/>
    </xf>
    <xf numFmtId="0" fontId="52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17" fontId="25" fillId="2" borderId="0" xfId="0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25" fillId="2" borderId="0" xfId="2" applyFont="1" applyFill="1" applyBorder="1" applyAlignment="1">
      <alignment horizontal="center"/>
    </xf>
    <xf numFmtId="0" fontId="54" fillId="2" borderId="0" xfId="2" applyFont="1" applyFill="1" applyAlignment="1">
      <alignment horizontal="center"/>
    </xf>
    <xf numFmtId="0" fontId="53" fillId="2" borderId="0" xfId="2" applyFont="1" applyFill="1" applyBorder="1" applyAlignment="1">
      <alignment horizontal="center"/>
    </xf>
    <xf numFmtId="0" fontId="46" fillId="2" borderId="0" xfId="280" applyFont="1" applyFill="1" applyAlignment="1">
      <alignment horizontal="center"/>
    </xf>
    <xf numFmtId="17" fontId="25" fillId="2" borderId="0" xfId="2" applyNumberFormat="1" applyFill="1" applyAlignment="1">
      <alignment horizontal="center"/>
    </xf>
    <xf numFmtId="0" fontId="25" fillId="2" borderId="0" xfId="2" applyFill="1" applyAlignment="1">
      <alignment horizontal="center"/>
    </xf>
    <xf numFmtId="0" fontId="3" fillId="2" borderId="0" xfId="280" applyFont="1" applyFill="1" applyAlignment="1">
      <alignment horizontal="center"/>
    </xf>
    <xf numFmtId="0" fontId="1" fillId="2" borderId="0" xfId="280" applyFont="1" applyFill="1" applyAlignment="1">
      <alignment horizontal="center"/>
    </xf>
  </cellXfs>
  <cellStyles count="283">
    <cellStyle name="Comma" xfId="1" builtinId="3"/>
    <cellStyle name="Millares 10" xfId="79"/>
    <cellStyle name="Millares 11" xfId="83"/>
    <cellStyle name="Millares 12" xfId="88"/>
    <cellStyle name="Millares 13" xfId="169"/>
    <cellStyle name="Millares 14" xfId="183"/>
    <cellStyle name="Millares 14 2" xfId="279"/>
    <cellStyle name="Millares 15" xfId="197"/>
    <cellStyle name="Millares 15 2" xfId="271"/>
    <cellStyle name="Millares 15 2 2" xfId="274"/>
    <cellStyle name="Millares 15 2 2 2" xfId="277"/>
    <cellStyle name="Millares 15 2 2 3" xfId="281"/>
    <cellStyle name="Millares 16" xfId="166"/>
    <cellStyle name="Millares 17" xfId="139"/>
    <cellStyle name="Millares 18" xfId="270"/>
    <cellStyle name="Millares 19" xfId="228"/>
    <cellStyle name="Millares 2" xfId="4"/>
    <cellStyle name="Millares 2 2" xfId="10"/>
    <cellStyle name="Millares 2 3" xfId="11"/>
    <cellStyle name="Millares 2 4" xfId="12"/>
    <cellStyle name="Millares 3" xfId="13"/>
    <cellStyle name="Millares 3 10" xfId="81"/>
    <cellStyle name="Millares 3 11" xfId="90"/>
    <cellStyle name="Millares 3 12" xfId="98"/>
    <cellStyle name="Millares 3 13" xfId="112"/>
    <cellStyle name="Millares 3 14" xfId="126"/>
    <cellStyle name="Millares 3 15" xfId="141"/>
    <cellStyle name="Millares 3 16" xfId="198"/>
    <cellStyle name="Millares 3 17" xfId="203"/>
    <cellStyle name="Millares 3 18" xfId="254"/>
    <cellStyle name="Millares 3 2" xfId="3"/>
    <cellStyle name="Millares 3 2 10" xfId="91"/>
    <cellStyle name="Millares 3 2 11" xfId="97"/>
    <cellStyle name="Millares 3 2 12" xfId="111"/>
    <cellStyle name="Millares 3 2 13" xfId="125"/>
    <cellStyle name="Millares 3 2 14" xfId="140"/>
    <cellStyle name="Millares 3 2 15" xfId="199"/>
    <cellStyle name="Millares 3 2 16" xfId="202"/>
    <cellStyle name="Millares 3 2 17" xfId="255"/>
    <cellStyle name="Millares 3 2 2" xfId="8"/>
    <cellStyle name="Millares 3 2 3" xfId="14"/>
    <cellStyle name="Millares 3 2 4" xfId="15"/>
    <cellStyle name="Millares 3 2 5" xfId="16"/>
    <cellStyle name="Millares 3 2 6" xfId="17"/>
    <cellStyle name="Millares 3 2 7" xfId="18"/>
    <cellStyle name="Millares 3 2 8" xfId="19"/>
    <cellStyle name="Millares 3 2 9" xfId="86"/>
    <cellStyle name="Millares 3 3" xfId="20"/>
    <cellStyle name="Millares 3 4" xfId="21"/>
    <cellStyle name="Millares 3 5" xfId="22"/>
    <cellStyle name="Millares 3 6" xfId="23"/>
    <cellStyle name="Millares 3 7" xfId="24"/>
    <cellStyle name="Millares 3 8" xfId="25"/>
    <cellStyle name="Millares 3 9" xfId="26"/>
    <cellStyle name="Millares 4" xfId="75"/>
    <cellStyle name="Millares 5" xfId="71"/>
    <cellStyle name="Millares 6" xfId="27"/>
    <cellStyle name="Millares 6 10" xfId="93"/>
    <cellStyle name="Millares 6 11" xfId="95"/>
    <cellStyle name="Millares 6 12" xfId="92"/>
    <cellStyle name="Millares 6 13" xfId="96"/>
    <cellStyle name="Millares 6 14" xfId="201"/>
    <cellStyle name="Millares 6 15" xfId="200"/>
    <cellStyle name="Millares 6 16" xfId="256"/>
    <cellStyle name="Millares 6 2" xfId="28"/>
    <cellStyle name="Millares 6 3" xfId="29"/>
    <cellStyle name="Millares 6 4" xfId="30"/>
    <cellStyle name="Millares 6 5" xfId="31"/>
    <cellStyle name="Millares 6 6" xfId="32"/>
    <cellStyle name="Millares 6 7" xfId="33"/>
    <cellStyle name="Millares 6 8" xfId="34"/>
    <cellStyle name="Millares 6 9" xfId="94"/>
    <cellStyle name="Millares 7" xfId="35"/>
    <cellStyle name="Millares 8" xfId="9"/>
    <cellStyle name="Millares 9" xfId="77"/>
    <cellStyle name="Normal" xfId="0" builtinId="0"/>
    <cellStyle name="Normal 11" xfId="241"/>
    <cellStyle name="Normal 2" xfId="2"/>
    <cellStyle name="Normal 2 10" xfId="74"/>
    <cellStyle name="Normal 2 11" xfId="76"/>
    <cellStyle name="Normal 2 12" xfId="78"/>
    <cellStyle name="Normal 2 13" xfId="80"/>
    <cellStyle name="Normal 2 14" xfId="82"/>
    <cellStyle name="Normal 2 15" xfId="89"/>
    <cellStyle name="Normal 2 15 2" xfId="272"/>
    <cellStyle name="Normal 2 15 2 2" xfId="275"/>
    <cellStyle name="Normal 2 15 2 2 2" xfId="278"/>
    <cellStyle name="Normal 2 15 2 2 3" xfId="282"/>
    <cellStyle name="Normal 2 16" xfId="99"/>
    <cellStyle name="Normal 2 17" xfId="113"/>
    <cellStyle name="Normal 2 18" xfId="127"/>
    <cellStyle name="Normal 2 19" xfId="142"/>
    <cellStyle name="Normal 2 2" xfId="5"/>
    <cellStyle name="Normal 2 2 10" xfId="143"/>
    <cellStyle name="Normal 2 2 11" xfId="155"/>
    <cellStyle name="Normal 2 2 12" xfId="171"/>
    <cellStyle name="Normal 2 2 13" xfId="185"/>
    <cellStyle name="Normal 2 2 14" xfId="205"/>
    <cellStyle name="Normal 2 2 15" xfId="217"/>
    <cellStyle name="Normal 2 2 16" xfId="230"/>
    <cellStyle name="Normal 2 2 17" xfId="243"/>
    <cellStyle name="Normal 2 2 18" xfId="258"/>
    <cellStyle name="Normal 2 2 2" xfId="36"/>
    <cellStyle name="Normal 2 2 2 10" xfId="186"/>
    <cellStyle name="Normal 2 2 2 11" xfId="206"/>
    <cellStyle name="Normal 2 2 2 12" xfId="218"/>
    <cellStyle name="Normal 2 2 2 13" xfId="231"/>
    <cellStyle name="Normal 2 2 2 14" xfId="244"/>
    <cellStyle name="Normal 2 2 2 15" xfId="259"/>
    <cellStyle name="Normal 2 2 2 2" xfId="47"/>
    <cellStyle name="Normal 2 2 2 3" xfId="59"/>
    <cellStyle name="Normal 2 2 2 4" xfId="101"/>
    <cellStyle name="Normal 2 2 2 5" xfId="115"/>
    <cellStyle name="Normal 2 2 2 6" xfId="129"/>
    <cellStyle name="Normal 2 2 2 7" xfId="144"/>
    <cellStyle name="Normal 2 2 2 8" xfId="156"/>
    <cellStyle name="Normal 2 2 2 9" xfId="172"/>
    <cellStyle name="Normal 2 2 3" xfId="37"/>
    <cellStyle name="Normal 2 2 3 10" xfId="187"/>
    <cellStyle name="Normal 2 2 3 11" xfId="207"/>
    <cellStyle name="Normal 2 2 3 12" xfId="219"/>
    <cellStyle name="Normal 2 2 3 13" xfId="232"/>
    <cellStyle name="Normal 2 2 3 14" xfId="245"/>
    <cellStyle name="Normal 2 2 3 15" xfId="260"/>
    <cellStyle name="Normal 2 2 3 2" xfId="48"/>
    <cellStyle name="Normal 2 2 3 3" xfId="60"/>
    <cellStyle name="Normal 2 2 3 4" xfId="102"/>
    <cellStyle name="Normal 2 2 3 5" xfId="116"/>
    <cellStyle name="Normal 2 2 3 6" xfId="130"/>
    <cellStyle name="Normal 2 2 3 7" xfId="145"/>
    <cellStyle name="Normal 2 2 3 8" xfId="157"/>
    <cellStyle name="Normal 2 2 3 9" xfId="173"/>
    <cellStyle name="Normal 2 2 4" xfId="46"/>
    <cellStyle name="Normal 2 2 5" xfId="58"/>
    <cellStyle name="Normal 2 2 6" xfId="87"/>
    <cellStyle name="Normal 2 2 7" xfId="100"/>
    <cellStyle name="Normal 2 2 8" xfId="114"/>
    <cellStyle name="Normal 2 2 9" xfId="128"/>
    <cellStyle name="Normal 2 20" xfId="154"/>
    <cellStyle name="Normal 2 21" xfId="170"/>
    <cellStyle name="Normal 2 22" xfId="184"/>
    <cellStyle name="Normal 2 23" xfId="204"/>
    <cellStyle name="Normal 2 24" xfId="216"/>
    <cellStyle name="Normal 2 25" xfId="229"/>
    <cellStyle name="Normal 2 26" xfId="242"/>
    <cellStyle name="Normal 2 27" xfId="257"/>
    <cellStyle name="Normal 2 3" xfId="7"/>
    <cellStyle name="Normal 2 3 10" xfId="146"/>
    <cellStyle name="Normal 2 3 11" xfId="158"/>
    <cellStyle name="Normal 2 3 12" xfId="174"/>
    <cellStyle name="Normal 2 3 13" xfId="188"/>
    <cellStyle name="Normal 2 3 14" xfId="208"/>
    <cellStyle name="Normal 2 3 15" xfId="220"/>
    <cellStyle name="Normal 2 3 16" xfId="233"/>
    <cellStyle name="Normal 2 3 17" xfId="246"/>
    <cellStyle name="Normal 2 3 18" xfId="261"/>
    <cellStyle name="Normal 2 3 2" xfId="38"/>
    <cellStyle name="Normal 2 3 2 10" xfId="189"/>
    <cellStyle name="Normal 2 3 2 11" xfId="209"/>
    <cellStyle name="Normal 2 3 2 12" xfId="221"/>
    <cellStyle name="Normal 2 3 2 13" xfId="234"/>
    <cellStyle name="Normal 2 3 2 14" xfId="247"/>
    <cellStyle name="Normal 2 3 2 15" xfId="262"/>
    <cellStyle name="Normal 2 3 2 2" xfId="50"/>
    <cellStyle name="Normal 2 3 2 3" xfId="62"/>
    <cellStyle name="Normal 2 3 2 4" xfId="104"/>
    <cellStyle name="Normal 2 3 2 5" xfId="118"/>
    <cellStyle name="Normal 2 3 2 6" xfId="132"/>
    <cellStyle name="Normal 2 3 2 7" xfId="147"/>
    <cellStyle name="Normal 2 3 2 8" xfId="159"/>
    <cellStyle name="Normal 2 3 2 9" xfId="175"/>
    <cellStyle name="Normal 2 3 3" xfId="39"/>
    <cellStyle name="Normal 2 3 3 10" xfId="190"/>
    <cellStyle name="Normal 2 3 3 11" xfId="210"/>
    <cellStyle name="Normal 2 3 3 12" xfId="222"/>
    <cellStyle name="Normal 2 3 3 13" xfId="235"/>
    <cellStyle name="Normal 2 3 3 14" xfId="248"/>
    <cellStyle name="Normal 2 3 3 15" xfId="263"/>
    <cellStyle name="Normal 2 3 3 2" xfId="51"/>
    <cellStyle name="Normal 2 3 3 3" xfId="63"/>
    <cellStyle name="Normal 2 3 3 4" xfId="105"/>
    <cellStyle name="Normal 2 3 3 5" xfId="119"/>
    <cellStyle name="Normal 2 3 3 6" xfId="133"/>
    <cellStyle name="Normal 2 3 3 7" xfId="148"/>
    <cellStyle name="Normal 2 3 3 8" xfId="160"/>
    <cellStyle name="Normal 2 3 3 9" xfId="176"/>
    <cellStyle name="Normal 2 3 4" xfId="49"/>
    <cellStyle name="Normal 2 3 5" xfId="61"/>
    <cellStyle name="Normal 2 3 6" xfId="84"/>
    <cellStyle name="Normal 2 3 7" xfId="103"/>
    <cellStyle name="Normal 2 3 8" xfId="117"/>
    <cellStyle name="Normal 2 3 9" xfId="131"/>
    <cellStyle name="Normal 2 4" xfId="6"/>
    <cellStyle name="Normal 2 4 10" xfId="149"/>
    <cellStyle name="Normal 2 4 11" xfId="161"/>
    <cellStyle name="Normal 2 4 12" xfId="177"/>
    <cellStyle name="Normal 2 4 13" xfId="191"/>
    <cellStyle name="Normal 2 4 14" xfId="211"/>
    <cellStyle name="Normal 2 4 15" xfId="223"/>
    <cellStyle name="Normal 2 4 16" xfId="236"/>
    <cellStyle name="Normal 2 4 17" xfId="249"/>
    <cellStyle name="Normal 2 4 18" xfId="264"/>
    <cellStyle name="Normal 2 4 2" xfId="40"/>
    <cellStyle name="Normal 2 4 2 10" xfId="192"/>
    <cellStyle name="Normal 2 4 2 11" xfId="212"/>
    <cellStyle name="Normal 2 4 2 12" xfId="224"/>
    <cellStyle name="Normal 2 4 2 13" xfId="237"/>
    <cellStyle name="Normal 2 4 2 14" xfId="250"/>
    <cellStyle name="Normal 2 4 2 15" xfId="265"/>
    <cellStyle name="Normal 2 4 2 2" xfId="53"/>
    <cellStyle name="Normal 2 4 2 3" xfId="65"/>
    <cellStyle name="Normal 2 4 2 4" xfId="107"/>
    <cellStyle name="Normal 2 4 2 5" xfId="121"/>
    <cellStyle name="Normal 2 4 2 6" xfId="135"/>
    <cellStyle name="Normal 2 4 2 7" xfId="150"/>
    <cellStyle name="Normal 2 4 2 8" xfId="162"/>
    <cellStyle name="Normal 2 4 2 9" xfId="178"/>
    <cellStyle name="Normal 2 4 3" xfId="41"/>
    <cellStyle name="Normal 2 4 3 10" xfId="193"/>
    <cellStyle name="Normal 2 4 3 11" xfId="213"/>
    <cellStyle name="Normal 2 4 3 12" xfId="225"/>
    <cellStyle name="Normal 2 4 3 13" xfId="238"/>
    <cellStyle name="Normal 2 4 3 14" xfId="251"/>
    <cellStyle name="Normal 2 4 3 15" xfId="266"/>
    <cellStyle name="Normal 2 4 3 2" xfId="54"/>
    <cellStyle name="Normal 2 4 3 3" xfId="66"/>
    <cellStyle name="Normal 2 4 3 4" xfId="108"/>
    <cellStyle name="Normal 2 4 3 5" xfId="122"/>
    <cellStyle name="Normal 2 4 3 6" xfId="136"/>
    <cellStyle name="Normal 2 4 3 7" xfId="151"/>
    <cellStyle name="Normal 2 4 3 8" xfId="163"/>
    <cellStyle name="Normal 2 4 3 9" xfId="179"/>
    <cellStyle name="Normal 2 4 4" xfId="52"/>
    <cellStyle name="Normal 2 4 5" xfId="64"/>
    <cellStyle name="Normal 2 4 6" xfId="85"/>
    <cellStyle name="Normal 2 4 7" xfId="106"/>
    <cellStyle name="Normal 2 4 8" xfId="120"/>
    <cellStyle name="Normal 2 4 9" xfId="134"/>
    <cellStyle name="Normal 2 5" xfId="42"/>
    <cellStyle name="Normal 2 5 10" xfId="194"/>
    <cellStyle name="Normal 2 5 11" xfId="214"/>
    <cellStyle name="Normal 2 5 12" xfId="226"/>
    <cellStyle name="Normal 2 5 13" xfId="239"/>
    <cellStyle name="Normal 2 5 14" xfId="252"/>
    <cellStyle name="Normal 2 5 15" xfId="267"/>
    <cellStyle name="Normal 2 5 2" xfId="55"/>
    <cellStyle name="Normal 2 5 3" xfId="67"/>
    <cellStyle name="Normal 2 5 4" xfId="109"/>
    <cellStyle name="Normal 2 5 5" xfId="123"/>
    <cellStyle name="Normal 2 5 6" xfId="137"/>
    <cellStyle name="Normal 2 5 7" xfId="152"/>
    <cellStyle name="Normal 2 5 8" xfId="164"/>
    <cellStyle name="Normal 2 5 9" xfId="180"/>
    <cellStyle name="Normal 2 6" xfId="43"/>
    <cellStyle name="Normal 2 6 10" xfId="195"/>
    <cellStyle name="Normal 2 6 11" xfId="215"/>
    <cellStyle name="Normal 2 6 12" xfId="227"/>
    <cellStyle name="Normal 2 6 13" xfId="240"/>
    <cellStyle name="Normal 2 6 14" xfId="253"/>
    <cellStyle name="Normal 2 6 15" xfId="268"/>
    <cellStyle name="Normal 2 6 2" xfId="56"/>
    <cellStyle name="Normal 2 6 3" xfId="68"/>
    <cellStyle name="Normal 2 6 4" xfId="110"/>
    <cellStyle name="Normal 2 6 5" xfId="124"/>
    <cellStyle name="Normal 2 6 6" xfId="138"/>
    <cellStyle name="Normal 2 6 7" xfId="153"/>
    <cellStyle name="Normal 2 6 8" xfId="165"/>
    <cellStyle name="Normal 2 6 9" xfId="181"/>
    <cellStyle name="Normal 2 7" xfId="45"/>
    <cellStyle name="Normal 2 8" xfId="57"/>
    <cellStyle name="Normal 2 8 2" xfId="72"/>
    <cellStyle name="Normal 2 9" xfId="73"/>
    <cellStyle name="Normal 3" xfId="44"/>
    <cellStyle name="Normal 4" xfId="70"/>
    <cellStyle name="Normal 5" xfId="69"/>
    <cellStyle name="Normal 6" xfId="167"/>
    <cellStyle name="Normal 7" xfId="168"/>
    <cellStyle name="Normal 8" xfId="182"/>
    <cellStyle name="Normal 9" xfId="196"/>
    <cellStyle name="Normal 9 2" xfId="269"/>
    <cellStyle name="Normal 9 2 2" xfId="273"/>
    <cellStyle name="Normal 9 2 2 2" xfId="276"/>
    <cellStyle name="Normal 9 2 2 3" xfId="2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aver.local\dfs\Finanzas\Contabilidad\2013\Cierre%20de%20mes%202013\Estados%20Financieros%202013\Flujos%202013\Flujo%20Juni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Reportes\Informes\Flu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ón"/>
      <sheetName val="Datos"/>
      <sheetName val="Visión Dinámica"/>
      <sheetName val="Referencia"/>
      <sheetName val="Reporte"/>
      <sheetName val="Reporte2"/>
      <sheetName val="Estado de Flujo"/>
    </sheetNames>
    <sheetDataSet>
      <sheetData sheetId="0"/>
      <sheetData sheetId="1"/>
      <sheetData sheetId="2"/>
      <sheetData sheetId="3">
        <row r="3">
          <cell r="B3" t="str">
            <v>411A</v>
          </cell>
          <cell r="C3" t="str">
            <v>Intereses y comisiones cobrados por créditos</v>
          </cell>
        </row>
        <row r="4">
          <cell r="B4" t="str">
            <v>411D</v>
          </cell>
          <cell r="C4" t="str">
            <v>Intereses y comisiones cobrados por créditos</v>
          </cell>
        </row>
        <row r="5">
          <cell r="B5" t="str">
            <v>411C</v>
          </cell>
          <cell r="C5" t="str">
            <v>Intereses y comisiones cobrados por créditos</v>
          </cell>
          <cell r="D5" t="str">
            <v>s</v>
          </cell>
        </row>
        <row r="6">
          <cell r="B6" t="str">
            <v>412A</v>
          </cell>
          <cell r="C6" t="str">
            <v>Otros ingresos financieros cobrados</v>
          </cell>
        </row>
        <row r="7">
          <cell r="B7" t="str">
            <v>412C</v>
          </cell>
          <cell r="C7" t="str">
            <v>Otros ingresos financieros cobrados</v>
          </cell>
          <cell r="D7" t="str">
            <v>s</v>
          </cell>
        </row>
        <row r="8">
          <cell r="B8" t="str">
            <v>412D</v>
          </cell>
          <cell r="C8" t="str">
            <v>Otros ingresos financieros cobrados</v>
          </cell>
        </row>
        <row r="9">
          <cell r="B9" t="str">
            <v>44A</v>
          </cell>
          <cell r="C9" t="str">
            <v>Otros ingresos operacionales cobrados</v>
          </cell>
        </row>
        <row r="10">
          <cell r="B10" t="str">
            <v>44C</v>
          </cell>
          <cell r="C10" t="str">
            <v>Otros ingresos operacionales cobrados</v>
          </cell>
          <cell r="D10" t="str">
            <v>s</v>
          </cell>
        </row>
        <row r="11">
          <cell r="B11" t="str">
            <v>44D</v>
          </cell>
          <cell r="C11" t="str">
            <v>Otros ingresos operacionales cobrados</v>
          </cell>
        </row>
        <row r="12">
          <cell r="B12" t="str">
            <v>42A</v>
          </cell>
          <cell r="C12" t="str">
            <v>Otros ingresos operacionales cobrados</v>
          </cell>
        </row>
        <row r="13">
          <cell r="B13" t="str">
            <v>42C</v>
          </cell>
          <cell r="C13" t="str">
            <v>Otros ingresos operacionales cobrados</v>
          </cell>
          <cell r="D13" t="str">
            <v>s</v>
          </cell>
        </row>
        <row r="14">
          <cell r="B14" t="str">
            <v>42D</v>
          </cell>
          <cell r="C14" t="str">
            <v>Otros ingresos operacionales cobrados</v>
          </cell>
        </row>
        <row r="15">
          <cell r="B15" t="str">
            <v>43A</v>
          </cell>
          <cell r="C15" t="str">
            <v>Otros ingresos operacionales cobrados</v>
          </cell>
        </row>
        <row r="16">
          <cell r="B16" t="str">
            <v>43C</v>
          </cell>
          <cell r="C16" t="str">
            <v>Otros ingresos operacionales cobrados</v>
          </cell>
          <cell r="D16" t="str">
            <v>s</v>
          </cell>
        </row>
        <row r="17">
          <cell r="B17" t="str">
            <v>43D</v>
          </cell>
          <cell r="C17" t="str">
            <v>Otros ingresos operacionales cobrados</v>
          </cell>
        </row>
        <row r="18">
          <cell r="B18" t="str">
            <v>51A</v>
          </cell>
          <cell r="C18" t="str">
            <v>Intereses pagados por captaciones</v>
          </cell>
        </row>
        <row r="19">
          <cell r="B19" t="str">
            <v>51C</v>
          </cell>
          <cell r="C19" t="str">
            <v>Intereses pagados por captaciones</v>
          </cell>
          <cell r="D19" t="str">
            <v>s</v>
          </cell>
        </row>
        <row r="20">
          <cell r="B20" t="str">
            <v>51D</v>
          </cell>
          <cell r="C20" t="str">
            <v>Intereses pagados por captaciones</v>
          </cell>
        </row>
        <row r="21">
          <cell r="B21" t="str">
            <v>53A</v>
          </cell>
          <cell r="C21" t="str">
            <v xml:space="preserve">Gastos generales y administrativos pagados </v>
          </cell>
        </row>
        <row r="22">
          <cell r="B22" t="str">
            <v>53C</v>
          </cell>
          <cell r="C22" t="str">
            <v xml:space="preserve">Gastos generales y administrativos pagados </v>
          </cell>
          <cell r="D22" t="str">
            <v>s</v>
          </cell>
        </row>
        <row r="23">
          <cell r="B23" t="str">
            <v>53D</v>
          </cell>
          <cell r="C23" t="str">
            <v xml:space="preserve">Gastos generales y administrativos pagados </v>
          </cell>
        </row>
        <row r="24">
          <cell r="B24" t="str">
            <v>52A</v>
          </cell>
          <cell r="C24" t="str">
            <v>Otros gastos operacionales pagados</v>
          </cell>
        </row>
        <row r="25">
          <cell r="B25" t="str">
            <v>52C</v>
          </cell>
          <cell r="C25" t="str">
            <v>Otros gastos operacionales pagados</v>
          </cell>
        </row>
        <row r="26">
          <cell r="B26" t="str">
            <v>52D</v>
          </cell>
          <cell r="C26" t="str">
            <v>Otros gastos operacionales pagados</v>
          </cell>
        </row>
        <row r="27">
          <cell r="B27" t="str">
            <v>56A</v>
          </cell>
          <cell r="C27" t="str">
            <v>Otros gastos operacionales pagados</v>
          </cell>
        </row>
        <row r="28">
          <cell r="B28" t="str">
            <v>56C</v>
          </cell>
          <cell r="C28" t="str">
            <v>Otros gastos operacionales pagados</v>
          </cell>
        </row>
        <row r="29">
          <cell r="B29" t="str">
            <v>56D</v>
          </cell>
          <cell r="C29" t="str">
            <v>Otros gastos operacionales pagados</v>
          </cell>
        </row>
        <row r="30">
          <cell r="B30" t="str">
            <v>59A</v>
          </cell>
          <cell r="C30" t="str">
            <v>Otros gastos operacionales pagados</v>
          </cell>
        </row>
        <row r="31">
          <cell r="B31" t="str">
            <v>59C</v>
          </cell>
          <cell r="C31" t="str">
            <v>Otros gastos operacionales pagados</v>
          </cell>
        </row>
        <row r="32">
          <cell r="B32" t="str">
            <v>59D</v>
          </cell>
          <cell r="C32" t="str">
            <v>Otros gastos operacionales pagados</v>
          </cell>
        </row>
        <row r="33">
          <cell r="B33" t="str">
            <v>55A</v>
          </cell>
          <cell r="C33" t="str">
            <v xml:space="preserve">Impuesto sobre la renta pagado </v>
          </cell>
        </row>
        <row r="34">
          <cell r="B34" t="str">
            <v>55C</v>
          </cell>
          <cell r="C34" t="str">
            <v xml:space="preserve">Impuesto sobre la renta pagado </v>
          </cell>
          <cell r="D34" t="str">
            <v>s</v>
          </cell>
        </row>
        <row r="35">
          <cell r="B35" t="str">
            <v>55D</v>
          </cell>
          <cell r="C35" t="str">
            <v xml:space="preserve">Impuesto sobre la renta pagado </v>
          </cell>
        </row>
        <row r="36">
          <cell r="B36" t="str">
            <v>134.01A</v>
          </cell>
          <cell r="C36" t="str">
            <v>Fondos Interbancarios --  Debito</v>
          </cell>
          <cell r="D36" t="str">
            <v>s</v>
          </cell>
        </row>
        <row r="37">
          <cell r="B37" t="str">
            <v>134.01C</v>
          </cell>
          <cell r="C37" t="str">
            <v>Fondos Interbancarios -- Creditos</v>
          </cell>
        </row>
        <row r="38">
          <cell r="B38" t="str">
            <v>134.02A</v>
          </cell>
          <cell r="C38" t="str">
            <v>Depositos A Plazos</v>
          </cell>
          <cell r="D38" t="str">
            <v>s</v>
          </cell>
        </row>
        <row r="39">
          <cell r="B39" t="str">
            <v>134.02C</v>
          </cell>
          <cell r="C39" t="str">
            <v>Depositos A Plazos</v>
          </cell>
        </row>
        <row r="40">
          <cell r="B40" t="str">
            <v>133.02A</v>
          </cell>
          <cell r="C40" t="str">
            <v>Depositos A Plazos</v>
          </cell>
          <cell r="D40" t="str">
            <v>s</v>
          </cell>
        </row>
        <row r="41">
          <cell r="B41" t="str">
            <v>133.02C</v>
          </cell>
          <cell r="C41" t="str">
            <v>Depositos A Plazos</v>
          </cell>
        </row>
        <row r="42">
          <cell r="B42" t="str">
            <v>133.03A</v>
          </cell>
          <cell r="C42" t="str">
            <v>Disminución de Inversiones - Titulos Valores</v>
          </cell>
        </row>
        <row r="43">
          <cell r="B43" t="str">
            <v>134.03A</v>
          </cell>
          <cell r="C43" t="str">
            <v>Titulos Valores</v>
          </cell>
          <cell r="D43" t="str">
            <v>s</v>
          </cell>
        </row>
        <row r="44">
          <cell r="B44" t="str">
            <v>133.03C</v>
          </cell>
          <cell r="C44" t="str">
            <v>Aumento de Inversiones - Titulos Valores</v>
          </cell>
          <cell r="D44" t="str">
            <v>s</v>
          </cell>
        </row>
        <row r="45">
          <cell r="B45" t="str">
            <v>134.03C</v>
          </cell>
          <cell r="C45" t="str">
            <v>Titulos Valores</v>
          </cell>
        </row>
        <row r="46">
          <cell r="B46" t="str">
            <v>15A</v>
          </cell>
          <cell r="C46" t="str">
            <v>Adquisición de propiedad, muebles y equipos</v>
          </cell>
          <cell r="D46" t="str">
            <v>s</v>
          </cell>
        </row>
        <row r="47">
          <cell r="B47" t="str">
            <v>15C</v>
          </cell>
          <cell r="C47" t="str">
            <v>Adquisición de propiedad, muebles y equipos</v>
          </cell>
        </row>
        <row r="48">
          <cell r="B48" t="str">
            <v>156A</v>
          </cell>
          <cell r="C48" t="str">
            <v>Adquisición de propiedad, muebles y equipos</v>
          </cell>
          <cell r="D48" t="str">
            <v>s</v>
          </cell>
        </row>
        <row r="49">
          <cell r="B49" t="str">
            <v>156C</v>
          </cell>
          <cell r="C49" t="str">
            <v>Adquisición de propiedad, muebles y equipos</v>
          </cell>
        </row>
        <row r="50">
          <cell r="B50" t="str">
            <v>153A</v>
          </cell>
          <cell r="C50" t="str">
            <v>Adquisición de propiedad, muebles y equipos</v>
          </cell>
          <cell r="D50" t="str">
            <v>s</v>
          </cell>
        </row>
        <row r="51">
          <cell r="B51" t="str">
            <v>153C</v>
          </cell>
          <cell r="C51" t="str">
            <v>Adquisición de propiedad, muebles y equipos</v>
          </cell>
        </row>
        <row r="52">
          <cell r="B52" t="str">
            <v>154A</v>
          </cell>
          <cell r="C52" t="str">
            <v>Adquisición de propiedad, muebles y equipos</v>
          </cell>
          <cell r="D52" t="str">
            <v>s</v>
          </cell>
        </row>
        <row r="53">
          <cell r="B53" t="str">
            <v>154C</v>
          </cell>
          <cell r="C53" t="str">
            <v>Adquisición de propiedad, muebles y equipos</v>
          </cell>
        </row>
        <row r="54">
          <cell r="B54" t="str">
            <v>221A</v>
          </cell>
          <cell r="C54" t="str">
            <v>Certificados Financieros</v>
          </cell>
        </row>
        <row r="55">
          <cell r="B55" t="str">
            <v>221C</v>
          </cell>
          <cell r="C55" t="str">
            <v>Certificados Financieros</v>
          </cell>
          <cell r="D55" t="str">
            <v>s</v>
          </cell>
        </row>
        <row r="56">
          <cell r="B56" t="str">
            <v>221D</v>
          </cell>
          <cell r="C56" t="str">
            <v>Certificados Financieros</v>
          </cell>
        </row>
        <row r="57">
          <cell r="B57" t="str">
            <v>222A</v>
          </cell>
          <cell r="C57" t="str">
            <v>Contrato de Participacion</v>
          </cell>
        </row>
        <row r="58">
          <cell r="B58" t="str">
            <v>222C</v>
          </cell>
          <cell r="C58" t="str">
            <v>Contrato de Participacion</v>
          </cell>
          <cell r="D58" t="str">
            <v>s</v>
          </cell>
        </row>
        <row r="59">
          <cell r="B59" t="str">
            <v>222D</v>
          </cell>
          <cell r="C59" t="str">
            <v>Contrato de Participacion</v>
          </cell>
        </row>
        <row r="60">
          <cell r="B60" t="str">
            <v>223A</v>
          </cell>
          <cell r="C60" t="str">
            <v>Inversiones a mas de 1 año</v>
          </cell>
        </row>
        <row r="61">
          <cell r="B61" t="str">
            <v>223C</v>
          </cell>
          <cell r="C61" t="str">
            <v>Inversiones a mas de 1 año</v>
          </cell>
          <cell r="D61" t="str">
            <v>s</v>
          </cell>
        </row>
        <row r="62">
          <cell r="B62" t="str">
            <v>223D</v>
          </cell>
          <cell r="C62" t="str">
            <v>Inversiones a mas de 1 año</v>
          </cell>
        </row>
        <row r="63">
          <cell r="B63" t="str">
            <v>224A</v>
          </cell>
          <cell r="C63" t="str">
            <v>Inversiones Restringidas</v>
          </cell>
        </row>
        <row r="64">
          <cell r="B64" t="str">
            <v>224C</v>
          </cell>
          <cell r="C64" t="str">
            <v>Inversiones Restringidas</v>
          </cell>
          <cell r="D64" t="str">
            <v>s</v>
          </cell>
        </row>
        <row r="65">
          <cell r="B65" t="str">
            <v>224D</v>
          </cell>
          <cell r="C65" t="str">
            <v>Inversiones Restringidas</v>
          </cell>
        </row>
        <row r="66">
          <cell r="B66" t="str">
            <v>228A</v>
          </cell>
          <cell r="C66" t="str">
            <v>Intereses Reinvertidos</v>
          </cell>
        </row>
        <row r="67">
          <cell r="B67" t="str">
            <v>228C</v>
          </cell>
          <cell r="C67" t="str">
            <v>Intereses Reinvertidos</v>
          </cell>
          <cell r="D67" t="str">
            <v>s</v>
          </cell>
        </row>
        <row r="68">
          <cell r="B68" t="str">
            <v>228D</v>
          </cell>
          <cell r="C68" t="str">
            <v>Intereses Reinvertidos</v>
          </cell>
        </row>
        <row r="69">
          <cell r="B69" t="str">
            <v>212A</v>
          </cell>
          <cell r="C69" t="str">
            <v>Ahorros Activos</v>
          </cell>
        </row>
        <row r="70">
          <cell r="B70" t="str">
            <v>212C</v>
          </cell>
          <cell r="C70" t="str">
            <v>Ahorros Activos</v>
          </cell>
          <cell r="D70" t="str">
            <v>s</v>
          </cell>
        </row>
        <row r="71">
          <cell r="B71" t="str">
            <v>212D</v>
          </cell>
          <cell r="C71" t="str">
            <v>Ahorros Activos</v>
          </cell>
        </row>
        <row r="72">
          <cell r="B72" t="str">
            <v>213A</v>
          </cell>
          <cell r="C72" t="str">
            <v>Plazo Fijo</v>
          </cell>
        </row>
        <row r="73">
          <cell r="B73" t="str">
            <v>213C</v>
          </cell>
          <cell r="C73" t="str">
            <v>Plazo Fijo</v>
          </cell>
          <cell r="D73" t="str">
            <v>s</v>
          </cell>
        </row>
        <row r="74">
          <cell r="B74" t="str">
            <v>213D</v>
          </cell>
          <cell r="C74" t="str">
            <v>Plazo Fijo</v>
          </cell>
        </row>
        <row r="75">
          <cell r="B75" t="str">
            <v>214A</v>
          </cell>
          <cell r="C75" t="str">
            <v>Ahorros Inactivos</v>
          </cell>
        </row>
        <row r="76">
          <cell r="B76" t="str">
            <v>214C</v>
          </cell>
          <cell r="C76" t="str">
            <v>Ahorros Inactivos</v>
          </cell>
          <cell r="D76" t="str">
            <v>s</v>
          </cell>
        </row>
        <row r="77">
          <cell r="B77" t="str">
            <v>214D</v>
          </cell>
          <cell r="C77" t="str">
            <v>Ahorros Inactivos</v>
          </cell>
          <cell r="D77" t="str">
            <v xml:space="preserve"> </v>
          </cell>
        </row>
        <row r="78">
          <cell r="B78" t="str">
            <v>215A</v>
          </cell>
          <cell r="C78" t="str">
            <v>Fondos Interbancarios-Captaciones</v>
          </cell>
          <cell r="D78" t="str">
            <v>s</v>
          </cell>
        </row>
        <row r="79">
          <cell r="B79" t="str">
            <v>215C</v>
          </cell>
          <cell r="C79" t="str">
            <v>Fondos Interbancarios-Captaciones</v>
          </cell>
        </row>
        <row r="80">
          <cell r="B80" t="str">
            <v>215D</v>
          </cell>
          <cell r="C80" t="str">
            <v>Fondos Interbancarios-Captaciones</v>
          </cell>
        </row>
        <row r="81">
          <cell r="B81" t="str">
            <v>23A</v>
          </cell>
          <cell r="C81" t="str">
            <v>Operaciones de fondos tomados a préstamo</v>
          </cell>
        </row>
        <row r="82">
          <cell r="B82" t="str">
            <v>23C</v>
          </cell>
          <cell r="C82" t="str">
            <v>Operaciones de fondos tomados a préstamo</v>
          </cell>
        </row>
        <row r="83">
          <cell r="B83" t="str">
            <v>23D</v>
          </cell>
          <cell r="C83" t="str">
            <v>Operaciones de fondos tomados a préstamo</v>
          </cell>
        </row>
        <row r="84">
          <cell r="B84" t="str">
            <v>111.01.2.06A</v>
          </cell>
          <cell r="C84" t="str">
            <v>Venta de divisas en efectivo</v>
          </cell>
          <cell r="D84" t="str">
            <v>s</v>
          </cell>
        </row>
        <row r="85">
          <cell r="B85" t="str">
            <v>111.01.2.06C</v>
          </cell>
          <cell r="C85" t="str">
            <v>Compra de divisas en efectivo</v>
          </cell>
          <cell r="D85" t="str">
            <v xml:space="preserve"> </v>
          </cell>
        </row>
        <row r="86">
          <cell r="B86" t="str">
            <v>111.01.2.06D</v>
          </cell>
          <cell r="C86" t="str">
            <v>Venta de divisas en efectivo</v>
          </cell>
          <cell r="D86" t="str">
            <v>s</v>
          </cell>
        </row>
        <row r="87">
          <cell r="B87" t="str">
            <v>APE</v>
          </cell>
          <cell r="C87" t="str">
            <v>Créditos otorgados</v>
          </cell>
          <cell r="D87" t="str">
            <v>s</v>
          </cell>
        </row>
        <row r="88">
          <cell r="B88" t="str">
            <v>CAN</v>
          </cell>
          <cell r="C88" t="str">
            <v>Créditos netos cobrados</v>
          </cell>
        </row>
        <row r="89">
          <cell r="B89" t="str">
            <v>NCRE</v>
          </cell>
          <cell r="C89" t="str">
            <v>Créditos netos cobrados</v>
          </cell>
        </row>
        <row r="90">
          <cell r="B90" t="str">
            <v>PAG</v>
          </cell>
          <cell r="C90" t="str">
            <v>Créditos netos cobrados</v>
          </cell>
        </row>
        <row r="91">
          <cell r="B91" t="str">
            <v>ENT</v>
          </cell>
          <cell r="C91" t="str">
            <v>Créditos otorgados</v>
          </cell>
        </row>
        <row r="92">
          <cell r="B92" t="str">
            <v>REV</v>
          </cell>
          <cell r="C92" t="str">
            <v>Créditos netos cobrados</v>
          </cell>
          <cell r="D92" t="str">
            <v>s</v>
          </cell>
        </row>
        <row r="93">
          <cell r="B93" t="str">
            <v>NDE</v>
          </cell>
          <cell r="C93" t="str">
            <v>Créditos netos cobrados</v>
          </cell>
          <cell r="D93" t="str">
            <v>s</v>
          </cell>
        </row>
        <row r="94">
          <cell r="B94" t="str">
            <v>SALFINA</v>
          </cell>
          <cell r="C94" t="str">
            <v>Saldo final</v>
          </cell>
          <cell r="D94" t="str">
            <v>s</v>
          </cell>
        </row>
        <row r="95">
          <cell r="B95" t="str">
            <v>SALFINC</v>
          </cell>
          <cell r="C95" t="str">
            <v>Saldo final</v>
          </cell>
        </row>
        <row r="96">
          <cell r="B96" t="str">
            <v>SALINIA</v>
          </cell>
          <cell r="C96" t="str">
            <v>Saldo Inicial</v>
          </cell>
          <cell r="D96" t="str">
            <v>s</v>
          </cell>
        </row>
        <row r="97">
          <cell r="B97" t="str">
            <v>SALINIC</v>
          </cell>
          <cell r="C97" t="str">
            <v>Saldo Inicial</v>
          </cell>
        </row>
        <row r="98">
          <cell r="B98" t="str">
            <v>129.01A</v>
          </cell>
          <cell r="C98" t="str">
            <v>Cartera De Creditos  (Proviciones)</v>
          </cell>
        </row>
        <row r="99">
          <cell r="B99" t="str">
            <v>129.01C</v>
          </cell>
          <cell r="C99" t="str">
            <v>Cartera De Creditos  (Liberacion)</v>
          </cell>
          <cell r="D99" t="str">
            <v>s</v>
          </cell>
        </row>
        <row r="100">
          <cell r="B100" t="str">
            <v>129.01D</v>
          </cell>
          <cell r="C100" t="str">
            <v>Cartera De Creditos  (Proviciones)</v>
          </cell>
        </row>
        <row r="101">
          <cell r="B101" t="str">
            <v>139.01A</v>
          </cell>
          <cell r="C101" t="str">
            <v>Inversiones (Proviciones)</v>
          </cell>
        </row>
        <row r="102">
          <cell r="B102" t="str">
            <v>139.01C</v>
          </cell>
          <cell r="C102" t="str">
            <v>Inversiones (Liberacion)</v>
          </cell>
          <cell r="D102" t="str">
            <v>s</v>
          </cell>
        </row>
        <row r="103">
          <cell r="B103" t="str">
            <v>139.01D</v>
          </cell>
          <cell r="C103" t="str">
            <v>Inversiones (Proviciones)</v>
          </cell>
        </row>
        <row r="104">
          <cell r="B104" t="str">
            <v>159.01A</v>
          </cell>
          <cell r="C104" t="str">
            <v>Provicion para propiedad, muebles y equipos (Proviciones)</v>
          </cell>
        </row>
        <row r="105">
          <cell r="B105" t="str">
            <v>159.01C</v>
          </cell>
          <cell r="C105" t="str">
            <v>Provicion para propiedad, muebles y equipos (Liberacion)</v>
          </cell>
          <cell r="D105" t="str">
            <v>s</v>
          </cell>
        </row>
        <row r="106">
          <cell r="B106" t="str">
            <v>159.01D</v>
          </cell>
          <cell r="C106" t="str">
            <v>Provicion para propiedad, muebles y equipos (Proviciones)</v>
          </cell>
        </row>
        <row r="107">
          <cell r="B107" t="str">
            <v>179.01A</v>
          </cell>
          <cell r="C107" t="str">
            <v>Bienes recibidos en recuperacion de creditos (Proviciones)</v>
          </cell>
        </row>
        <row r="108">
          <cell r="B108" t="str">
            <v>179.01C</v>
          </cell>
          <cell r="C108" t="str">
            <v>Bienes recibidos en recuperacion de creditos (Liberacion)</v>
          </cell>
          <cell r="D108" t="str">
            <v>s</v>
          </cell>
        </row>
        <row r="109">
          <cell r="B109" t="str">
            <v>179.01D</v>
          </cell>
          <cell r="C109" t="str">
            <v>Bienes recibidos en recuperacion de creditos (Proviciones)</v>
          </cell>
        </row>
        <row r="110">
          <cell r="B110" t="str">
            <v>129.02A</v>
          </cell>
          <cell r="C110" t="str">
            <v>Rendimientos por cobrar Proviciones (Constitución)</v>
          </cell>
        </row>
        <row r="111">
          <cell r="B111" t="str">
            <v>129.02C</v>
          </cell>
          <cell r="C111" t="str">
            <v>Rendimientos por cobrar Provisiones (Liberacion)</v>
          </cell>
          <cell r="D111" t="str">
            <v>s</v>
          </cell>
        </row>
        <row r="112">
          <cell r="B112" t="str">
            <v>129.02D</v>
          </cell>
          <cell r="C112" t="str">
            <v>Rendimientos por cobrar Proviciones (Constitución)</v>
          </cell>
        </row>
        <row r="113">
          <cell r="B113" t="str">
            <v>158C</v>
          </cell>
          <cell r="C113" t="str">
            <v>DEP ACUMULADA ACTIVOS FIJOS</v>
          </cell>
        </row>
        <row r="114">
          <cell r="B114" t="str">
            <v>158D</v>
          </cell>
          <cell r="C114" t="str">
            <v>DEP ACUMULADA ACTIVOS FIJOS</v>
          </cell>
        </row>
        <row r="115">
          <cell r="B115" t="str">
            <v>158A</v>
          </cell>
          <cell r="C115" t="str">
            <v>DEP ACUMULADA ACTIVOS FIJOS</v>
          </cell>
        </row>
        <row r="116">
          <cell r="B116" t="str">
            <v>551.01C</v>
          </cell>
          <cell r="C116" t="str">
            <v>Impuesto sobre la renta diferido, neto</v>
          </cell>
          <cell r="D116" t="str">
            <v>s</v>
          </cell>
        </row>
        <row r="117">
          <cell r="B117" t="str">
            <v>128A</v>
          </cell>
          <cell r="C117" t="str">
            <v>Rendimiento X Cobrar Cartera Créditos</v>
          </cell>
        </row>
        <row r="118">
          <cell r="B118" t="str">
            <v>128C</v>
          </cell>
          <cell r="C118" t="str">
            <v>Rendimiento X Cobrar Cartera Créditos</v>
          </cell>
        </row>
        <row r="119">
          <cell r="B119" t="str">
            <v>128D</v>
          </cell>
          <cell r="C119" t="str">
            <v>Rendimiento X Cobrar Cartera Créditos</v>
          </cell>
        </row>
        <row r="120">
          <cell r="B120" t="str">
            <v>138A</v>
          </cell>
          <cell r="C120" t="str">
            <v>Rendimiento X Cobrar Inversiones</v>
          </cell>
        </row>
        <row r="121">
          <cell r="B121" t="str">
            <v>138C</v>
          </cell>
          <cell r="C121" t="str">
            <v>Rendimiento X Cobrar Inversiones</v>
          </cell>
        </row>
        <row r="122">
          <cell r="B122" t="str">
            <v>138D</v>
          </cell>
          <cell r="C122" t="str">
            <v>Rendimiento X Cobrar Inversiones</v>
          </cell>
        </row>
        <row r="123">
          <cell r="B123" t="str">
            <v>129A</v>
          </cell>
          <cell r="C123" t="str">
            <v>PROV CART CRED Y REND POR COBRAR</v>
          </cell>
        </row>
        <row r="124">
          <cell r="B124" t="str">
            <v>129C</v>
          </cell>
          <cell r="C124" t="str">
            <v>PROV CART CRED Y REND POR COBRAR</v>
          </cell>
        </row>
        <row r="125">
          <cell r="B125" t="str">
            <v>129D</v>
          </cell>
          <cell r="C125" t="str">
            <v>PROV CART CRED Y REND POR COBRAR</v>
          </cell>
        </row>
        <row r="126">
          <cell r="B126" t="str">
            <v>139A</v>
          </cell>
          <cell r="C126" t="str">
            <v>PROV PARA INVERSIONES EN VAL. Y REND X COBRAR</v>
          </cell>
        </row>
        <row r="127">
          <cell r="B127" t="str">
            <v>139C</v>
          </cell>
          <cell r="C127" t="str">
            <v>PROV PARA INVERSIONES EN VAL. Y REND X COBRAR</v>
          </cell>
        </row>
        <row r="128">
          <cell r="B128" t="str">
            <v>139D</v>
          </cell>
          <cell r="C128" t="str">
            <v>PROV PARA INVERSIONES EN VAL. Y REND X COBRAR</v>
          </cell>
        </row>
        <row r="129">
          <cell r="B129" t="str">
            <v>14A</v>
          </cell>
          <cell r="C129" t="str">
            <v>CUENTAS A RECIBIR</v>
          </cell>
        </row>
        <row r="130">
          <cell r="B130" t="str">
            <v>14D</v>
          </cell>
          <cell r="C130" t="str">
            <v>CUENTAS A RECIBIR</v>
          </cell>
          <cell r="D130" t="str">
            <v xml:space="preserve"> </v>
          </cell>
        </row>
        <row r="131">
          <cell r="B131" t="str">
            <v>14C</v>
          </cell>
          <cell r="C131" t="str">
            <v>CUENTAS A RECIBIR</v>
          </cell>
        </row>
        <row r="132">
          <cell r="B132" t="str">
            <v>17A</v>
          </cell>
          <cell r="C132" t="str">
            <v>OTROS ACTIVOS</v>
          </cell>
        </row>
        <row r="133">
          <cell r="B133" t="str">
            <v>17D</v>
          </cell>
          <cell r="C133" t="str">
            <v>OTROS ACTIVOS</v>
          </cell>
        </row>
        <row r="134">
          <cell r="B134" t="str">
            <v>17C</v>
          </cell>
          <cell r="C134" t="str">
            <v>OTROS ACTIVOS</v>
          </cell>
        </row>
        <row r="135">
          <cell r="B135" t="str">
            <v>179A</v>
          </cell>
          <cell r="C135" t="str">
            <v>Prov BRRC</v>
          </cell>
        </row>
        <row r="136">
          <cell r="B136" t="str">
            <v>179C</v>
          </cell>
          <cell r="C136" t="str">
            <v>Prov BRRC</v>
          </cell>
        </row>
        <row r="137">
          <cell r="B137" t="str">
            <v>174.03.1.02A</v>
          </cell>
          <cell r="C137" t="str">
            <v xml:space="preserve">Amortizacion Software </v>
          </cell>
        </row>
        <row r="138">
          <cell r="B138" t="str">
            <v>174.03.1.02C</v>
          </cell>
          <cell r="C138" t="str">
            <v xml:space="preserve">Amortizacion Software </v>
          </cell>
        </row>
        <row r="139">
          <cell r="B139" t="str">
            <v>219A</v>
          </cell>
          <cell r="C139" t="str">
            <v>CARGOS X PAG DEPOSITOS PUBLICO</v>
          </cell>
        </row>
        <row r="140">
          <cell r="B140" t="str">
            <v>219C</v>
          </cell>
          <cell r="C140" t="str">
            <v>CARGOS X PAG DEPOSITOS PUBLICO</v>
          </cell>
        </row>
        <row r="141">
          <cell r="B141" t="str">
            <v>219D</v>
          </cell>
          <cell r="C141" t="str">
            <v>CARGOS X PAG DEPOSITOS PUBLICO</v>
          </cell>
        </row>
        <row r="142">
          <cell r="B142" t="str">
            <v>229A</v>
          </cell>
          <cell r="C142" t="str">
            <v>CARG X PAGAR VALORES PODER PUB</v>
          </cell>
        </row>
        <row r="143">
          <cell r="B143" t="str">
            <v>229C</v>
          </cell>
          <cell r="C143" t="str">
            <v>CARG X PAGAR VALORES PODER PUB</v>
          </cell>
        </row>
        <row r="144">
          <cell r="B144" t="str">
            <v>229D</v>
          </cell>
          <cell r="C144" t="str">
            <v>CARG X PAGAR VALORES PODER PUB</v>
          </cell>
        </row>
        <row r="145">
          <cell r="B145" t="str">
            <v>241A</v>
          </cell>
          <cell r="C145" t="str">
            <v xml:space="preserve">OBLIGACIONES FINANCIERAS     </v>
          </cell>
        </row>
        <row r="146">
          <cell r="B146" t="str">
            <v>241C</v>
          </cell>
          <cell r="C146" t="str">
            <v xml:space="preserve">OBLIGACIONES FINANCIERAS     </v>
          </cell>
        </row>
        <row r="147">
          <cell r="B147" t="str">
            <v>241D</v>
          </cell>
          <cell r="C147" t="str">
            <v xml:space="preserve">OBLIGACIONES FINANCIERAS     </v>
          </cell>
        </row>
        <row r="148">
          <cell r="B148" t="str">
            <v>25A</v>
          </cell>
          <cell r="C148" t="str">
            <v xml:space="preserve">ACREED Y PROVISIONES DIVERSAS   </v>
          </cell>
        </row>
        <row r="149">
          <cell r="B149" t="str">
            <v>25C</v>
          </cell>
          <cell r="C149" t="str">
            <v xml:space="preserve">ACREED Y PROVISIONES DIVERSAS   </v>
          </cell>
        </row>
        <row r="150">
          <cell r="B150" t="str">
            <v>25D</v>
          </cell>
          <cell r="C150" t="str">
            <v xml:space="preserve">ACREED Y PROVISIONES DIVERSAS   </v>
          </cell>
        </row>
        <row r="151">
          <cell r="B151" t="str">
            <v>26A</v>
          </cell>
          <cell r="C151" t="str">
            <v xml:space="preserve">OTROS PASIVOS   </v>
          </cell>
        </row>
        <row r="152">
          <cell r="B152" t="str">
            <v>26C</v>
          </cell>
          <cell r="C152" t="str">
            <v xml:space="preserve">OTROS PASIVOS   </v>
          </cell>
        </row>
        <row r="153">
          <cell r="B153" t="str">
            <v>26D</v>
          </cell>
          <cell r="C153" t="str">
            <v xml:space="preserve">OTROS PASIVOS   </v>
          </cell>
        </row>
        <row r="154">
          <cell r="B154" t="str">
            <v>161A</v>
          </cell>
          <cell r="C154" t="str">
            <v xml:space="preserve">Inversiones en acciones </v>
          </cell>
          <cell r="D154" t="str">
            <v>s</v>
          </cell>
        </row>
        <row r="155">
          <cell r="B155" t="str">
            <v>161C</v>
          </cell>
          <cell r="C155" t="str">
            <v xml:space="preserve">Inversiones en acciones  </v>
          </cell>
        </row>
        <row r="156">
          <cell r="B156" t="str">
            <v>412a</v>
          </cell>
          <cell r="C156" t="str">
            <v>Intereses y comisiones cobrados por créditos</v>
          </cell>
        </row>
        <row r="157">
          <cell r="B157" t="str">
            <v>411D</v>
          </cell>
          <cell r="C157" t="str">
            <v>Intereses y comisiones cobrados por créditos</v>
          </cell>
        </row>
        <row r="158">
          <cell r="B158" t="str">
            <v>252A</v>
          </cell>
          <cell r="C158" t="str">
            <v xml:space="preserve">Provision p/ contingencias </v>
          </cell>
        </row>
        <row r="159">
          <cell r="B159" t="str">
            <v>252C</v>
          </cell>
          <cell r="C159" t="str">
            <v xml:space="preserve">Provision p/ contingencias </v>
          </cell>
        </row>
        <row r="160">
          <cell r="B160" t="str">
            <v>253.02A</v>
          </cell>
          <cell r="C160" t="str">
            <v>Prov IRS</v>
          </cell>
        </row>
        <row r="161">
          <cell r="B161" t="str">
            <v>253.02C</v>
          </cell>
          <cell r="C161" t="str">
            <v>Prov IRS</v>
          </cell>
        </row>
        <row r="162">
          <cell r="B162" t="str">
            <v>17A</v>
          </cell>
          <cell r="C162" t="str">
            <v>OTROS ACTIVOS</v>
          </cell>
        </row>
        <row r="163">
          <cell r="B163" t="str">
            <v>17D</v>
          </cell>
          <cell r="C163" t="str">
            <v>OTROS ACTIVOS</v>
          </cell>
        </row>
        <row r="164">
          <cell r="B164" t="str">
            <v>17C</v>
          </cell>
          <cell r="C164" t="str">
            <v>OTROS ACTIVOS</v>
          </cell>
        </row>
        <row r="165">
          <cell r="B165" t="str">
            <v>179A</v>
          </cell>
          <cell r="C165" t="str">
            <v>Prov BRRC</v>
          </cell>
        </row>
        <row r="166">
          <cell r="B166" t="str">
            <v>179C</v>
          </cell>
          <cell r="C166" t="str">
            <v>Prov BRRC</v>
          </cell>
        </row>
        <row r="167">
          <cell r="B167" t="str">
            <v>169A</v>
          </cell>
          <cell r="C167" t="str">
            <v xml:space="preserve">Prov Inv Permanentes en acciones </v>
          </cell>
        </row>
        <row r="168">
          <cell r="B168" t="str">
            <v>169C</v>
          </cell>
          <cell r="C168" t="str">
            <v xml:space="preserve">Prov Inv Permanentes en acciones </v>
          </cell>
        </row>
        <row r="169">
          <cell r="B169" t="str">
            <v>135A</v>
          </cell>
          <cell r="C169" t="str">
            <v>Inversiones Disponibilidad Restringida</v>
          </cell>
        </row>
        <row r="170">
          <cell r="B170" t="str">
            <v>135C</v>
          </cell>
          <cell r="C170" t="str">
            <v>Inversiones Disponibilidad Restringida</v>
          </cell>
        </row>
        <row r="171">
          <cell r="B171" t="str">
            <v>121.02.1.01A</v>
          </cell>
          <cell r="C171" t="str">
            <v>Tarjetas Creditos Vigente en Pesos</v>
          </cell>
        </row>
        <row r="172">
          <cell r="B172" t="str">
            <v>121.02.1.01C</v>
          </cell>
          <cell r="C172" t="str">
            <v>Tarjetas Creditos Vigente en Pesos</v>
          </cell>
        </row>
        <row r="173">
          <cell r="B173" t="str">
            <v>123.02.1.01A</v>
          </cell>
          <cell r="C173" t="str">
            <v>Tarjetas Creditos Vencidas en Pesos</v>
          </cell>
        </row>
        <row r="174">
          <cell r="B174" t="str">
            <v>123.02.1.01C</v>
          </cell>
          <cell r="C174" t="str">
            <v>Tarjetas Creditos Vencidas en Pesos</v>
          </cell>
        </row>
        <row r="175">
          <cell r="B175" t="str">
            <v>121.02.2.01A</v>
          </cell>
          <cell r="C175" t="str">
            <v>Tarjetas Creditos Vigente en Dolares</v>
          </cell>
        </row>
        <row r="176">
          <cell r="B176" t="str">
            <v>121.02.2.01C</v>
          </cell>
          <cell r="C176" t="str">
            <v>Tarjetas Creditos Vigente en Dolares</v>
          </cell>
        </row>
        <row r="177">
          <cell r="B177" t="str">
            <v>123.02.2.01A</v>
          </cell>
          <cell r="C177" t="str">
            <v>Tarjeta Creditos Vencidas en Dolares</v>
          </cell>
        </row>
        <row r="178">
          <cell r="B178" t="str">
            <v>123.02.2.01C</v>
          </cell>
          <cell r="C178" t="str">
            <v>Tarjeta Creditos Vencidas en Dolares</v>
          </cell>
        </row>
        <row r="179">
          <cell r="B179" t="str">
            <v xml:space="preserve">541.01A </v>
          </cell>
          <cell r="C179" t="str">
            <v>Const. Prov. Cartera Credito</v>
          </cell>
        </row>
        <row r="180">
          <cell r="B180" t="str">
            <v>541.01C</v>
          </cell>
          <cell r="C180" t="str">
            <v>Const. Prov. Cartera Credito</v>
          </cell>
        </row>
        <row r="181">
          <cell r="B181" t="str">
            <v>541.02A</v>
          </cell>
          <cell r="C181" t="str">
            <v xml:space="preserve">Const. Prov Inversiones </v>
          </cell>
        </row>
        <row r="182">
          <cell r="B182" t="str">
            <v>541.02C</v>
          </cell>
          <cell r="C182" t="str">
            <v xml:space="preserve">Const. Prov Inversiones </v>
          </cell>
        </row>
        <row r="183">
          <cell r="B183" t="str">
            <v>541.03A</v>
          </cell>
          <cell r="C183" t="str">
            <v>Const. Prov. Propiedad, Muebles y Equipos</v>
          </cell>
        </row>
        <row r="184">
          <cell r="B184" t="str">
            <v>541.03C</v>
          </cell>
          <cell r="C184" t="str">
            <v>Const. Prov. Propiedad, Muebles y Equipos</v>
          </cell>
        </row>
        <row r="185">
          <cell r="B185" t="str">
            <v>541.04A</v>
          </cell>
          <cell r="C185" t="str">
            <v>Const. Prov. BRRC</v>
          </cell>
        </row>
        <row r="186">
          <cell r="B186" t="str">
            <v>541.04C</v>
          </cell>
          <cell r="C186" t="str">
            <v>Const. Prov. BRRC</v>
          </cell>
        </row>
        <row r="187">
          <cell r="B187" t="str">
            <v>541.05A</v>
          </cell>
          <cell r="C187" t="str">
            <v>Const. Prov. Rendimientos Por Cobrar</v>
          </cell>
        </row>
        <row r="188">
          <cell r="B188" t="str">
            <v>541.05C</v>
          </cell>
          <cell r="C188" t="str">
            <v>Const. Prov. Rendimientos Por Cobrar</v>
          </cell>
        </row>
        <row r="189">
          <cell r="B189" t="str">
            <v>432.01A</v>
          </cell>
          <cell r="C189" t="str">
            <v xml:space="preserve">Lib. Prov. Cartera Credito </v>
          </cell>
        </row>
        <row r="190">
          <cell r="B190" t="str">
            <v>432.01C</v>
          </cell>
          <cell r="C190" t="str">
            <v xml:space="preserve">Lib. Prov. Cartera Credito </v>
          </cell>
        </row>
        <row r="191">
          <cell r="B191" t="str">
            <v>432.02A</v>
          </cell>
          <cell r="C191" t="str">
            <v>Lib. Prov. Inversiones</v>
          </cell>
        </row>
        <row r="192">
          <cell r="B192" t="str">
            <v>432.02.C</v>
          </cell>
          <cell r="C192" t="str">
            <v>Lib. Prov. Inversiones</v>
          </cell>
        </row>
        <row r="193">
          <cell r="B193" t="str">
            <v>432.03A</v>
          </cell>
          <cell r="C193" t="str">
            <v>Lib. Prov. Propiedad Muebles y Equipos</v>
          </cell>
        </row>
        <row r="194">
          <cell r="B194" t="str">
            <v>432.03C</v>
          </cell>
          <cell r="C194" t="str">
            <v>Lib. Prov. Propiedad Muebles y Equipos</v>
          </cell>
        </row>
        <row r="195">
          <cell r="B195" t="str">
            <v>432.04A</v>
          </cell>
          <cell r="C195" t="str">
            <v>Lib. Prov. BRRC</v>
          </cell>
        </row>
        <row r="196">
          <cell r="B196" t="str">
            <v>432.04C</v>
          </cell>
          <cell r="C196" t="str">
            <v>Lib. Prov. BRRC</v>
          </cell>
        </row>
        <row r="197">
          <cell r="B197" t="str">
            <v>432.05A</v>
          </cell>
          <cell r="C197" t="str">
            <v>Lib. Prov. Rendimientos Por Cobrar</v>
          </cell>
        </row>
        <row r="198">
          <cell r="B198" t="str">
            <v>432.05C</v>
          </cell>
          <cell r="C198" t="str">
            <v>Lib. Prov. Rendimientos Por Cobrar</v>
          </cell>
        </row>
        <row r="199">
          <cell r="B199" t="str">
            <v>533.05A</v>
          </cell>
          <cell r="C199" t="str">
            <v>DEPRECIACION EQUIPO TRANSPORTE</v>
          </cell>
        </row>
        <row r="200">
          <cell r="B200" t="str">
            <v>533.05C</v>
          </cell>
          <cell r="C200" t="str">
            <v>DEPRECIACION EQUIPO TRANSPORTE</v>
          </cell>
        </row>
        <row r="201">
          <cell r="B201" t="str">
            <v>534.07A</v>
          </cell>
          <cell r="C201" t="str">
            <v>DEPRECIACION DE ACTIVO FIJO</v>
          </cell>
        </row>
        <row r="202">
          <cell r="B202" t="str">
            <v>534.07C</v>
          </cell>
          <cell r="C202" t="str">
            <v>DEPRECIACION DE ACTIVO FIJO</v>
          </cell>
        </row>
        <row r="203">
          <cell r="B203" t="str">
            <v>539.05A</v>
          </cell>
          <cell r="C203" t="str">
            <v>AMORTIZACION DE OTROS CARGOS</v>
          </cell>
        </row>
        <row r="204">
          <cell r="B204" t="str">
            <v>539.05C</v>
          </cell>
          <cell r="C204" t="str">
            <v>AMORTIZACION DE OTROS CARGOS</v>
          </cell>
        </row>
        <row r="205">
          <cell r="B205" t="str">
            <v>54A</v>
          </cell>
          <cell r="C205" t="str">
            <v>Otros gastos operacionales pagados</v>
          </cell>
        </row>
        <row r="206">
          <cell r="B206" t="str">
            <v>54C</v>
          </cell>
          <cell r="C206" t="str">
            <v>Otros gastos operacionales pagados</v>
          </cell>
        </row>
        <row r="207">
          <cell r="B207" t="str">
            <v>54D</v>
          </cell>
          <cell r="C207" t="str">
            <v>Otros gastos operacionales pagados</v>
          </cell>
        </row>
      </sheetData>
      <sheetData sheetId="4">
        <row r="9">
          <cell r="B9">
            <v>55898479.289999999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ón"/>
      <sheetName val="Datos"/>
      <sheetName val="Visión Dinámica"/>
      <sheetName val="Referencia"/>
      <sheetName val="ASM"/>
      <sheetName val="ASM_"/>
      <sheetName val="Plantilla Liquidez Financiera"/>
      <sheetName val="Reporte"/>
      <sheetName val="Reporte2"/>
      <sheetName val="Estado de Flujo"/>
      <sheetName val="Estado de Flujo (2)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411A</v>
          </cell>
          <cell r="C3" t="str">
            <v>Intereses y comisiones cobrados por créditos</v>
          </cell>
        </row>
        <row r="4">
          <cell r="B4" t="str">
            <v>411D</v>
          </cell>
          <cell r="C4" t="str">
            <v>Intereses y comisiones cobrados por créditos</v>
          </cell>
        </row>
        <row r="5">
          <cell r="B5" t="str">
            <v>411C</v>
          </cell>
          <cell r="C5" t="str">
            <v>Intereses y comisiones cobrados por créditos</v>
          </cell>
          <cell r="D5" t="str">
            <v>s</v>
          </cell>
        </row>
        <row r="6">
          <cell r="B6" t="str">
            <v>412A</v>
          </cell>
          <cell r="C6" t="str">
            <v>Otros ingresos financieros cobrados</v>
          </cell>
        </row>
        <row r="7">
          <cell r="B7" t="str">
            <v>412C</v>
          </cell>
          <cell r="C7" t="str">
            <v>Otros ingresos financieros cobrados</v>
          </cell>
          <cell r="D7" t="str">
            <v>s</v>
          </cell>
        </row>
        <row r="8">
          <cell r="B8" t="str">
            <v>412D</v>
          </cell>
          <cell r="C8" t="str">
            <v>Otros ingresos financieros cobrados</v>
          </cell>
        </row>
        <row r="9">
          <cell r="B9" t="str">
            <v>44A</v>
          </cell>
          <cell r="C9" t="str">
            <v>Otros ingresos operacionales cobrados</v>
          </cell>
        </row>
        <row r="10">
          <cell r="B10" t="str">
            <v>44C</v>
          </cell>
          <cell r="C10" t="str">
            <v>Otros ingresos operacionales cobrados</v>
          </cell>
          <cell r="D10" t="str">
            <v>s</v>
          </cell>
        </row>
        <row r="11">
          <cell r="B11" t="str">
            <v>44D</v>
          </cell>
          <cell r="C11" t="str">
            <v>Otros ingresos operacionales cobrados</v>
          </cell>
        </row>
        <row r="12">
          <cell r="B12" t="str">
            <v>42A</v>
          </cell>
          <cell r="C12" t="str">
            <v>Otros ingresos operacionales cobrados</v>
          </cell>
        </row>
        <row r="13">
          <cell r="B13" t="str">
            <v>42C</v>
          </cell>
          <cell r="C13" t="str">
            <v>Otros ingresos operacionales cobrados</v>
          </cell>
          <cell r="D13" t="str">
            <v>s</v>
          </cell>
        </row>
        <row r="14">
          <cell r="B14" t="str">
            <v>42D</v>
          </cell>
          <cell r="C14" t="str">
            <v>Otros ingresos operacionales cobrados</v>
          </cell>
        </row>
        <row r="15">
          <cell r="B15" t="str">
            <v>43A</v>
          </cell>
          <cell r="C15" t="str">
            <v>Otros ingresos operacionales cobrados</v>
          </cell>
        </row>
        <row r="16">
          <cell r="B16" t="str">
            <v>43C</v>
          </cell>
          <cell r="C16" t="str">
            <v>Otros ingresos operacionales cobrados</v>
          </cell>
          <cell r="D16" t="str">
            <v>s</v>
          </cell>
        </row>
        <row r="17">
          <cell r="B17" t="str">
            <v>43D</v>
          </cell>
          <cell r="C17" t="str">
            <v>Otros ingresos operacionales cobrados</v>
          </cell>
        </row>
        <row r="18">
          <cell r="B18" t="str">
            <v>51A</v>
          </cell>
          <cell r="C18" t="str">
            <v>Intereses pagados por captaciones</v>
          </cell>
        </row>
        <row r="19">
          <cell r="B19" t="str">
            <v>51C</v>
          </cell>
          <cell r="C19" t="str">
            <v>Intereses pagados por captaciones</v>
          </cell>
          <cell r="D19" t="str">
            <v>s</v>
          </cell>
        </row>
        <row r="20">
          <cell r="B20" t="str">
            <v>51D</v>
          </cell>
          <cell r="C20" t="str">
            <v>Intereses pagados por captaciones</v>
          </cell>
        </row>
        <row r="21">
          <cell r="B21" t="str">
            <v>53A</v>
          </cell>
          <cell r="C21" t="str">
            <v xml:space="preserve">Gastos generales y administrativos pagados </v>
          </cell>
        </row>
        <row r="22">
          <cell r="B22" t="str">
            <v>53C</v>
          </cell>
          <cell r="C22" t="str">
            <v xml:space="preserve">Gastos generales y administrativos pagados </v>
          </cell>
          <cell r="D22" t="str">
            <v>s</v>
          </cell>
        </row>
        <row r="23">
          <cell r="B23" t="str">
            <v>53D</v>
          </cell>
          <cell r="C23" t="str">
            <v xml:space="preserve">Gastos generales y administrativos pagados </v>
          </cell>
        </row>
        <row r="24">
          <cell r="B24" t="str">
            <v>52A</v>
          </cell>
          <cell r="C24" t="str">
            <v>Otros gastos operacionales pagados</v>
          </cell>
        </row>
        <row r="25">
          <cell r="B25" t="str">
            <v>52C</v>
          </cell>
          <cell r="C25" t="str">
            <v>Otros gastos operacionales pagados</v>
          </cell>
        </row>
        <row r="26">
          <cell r="B26" t="str">
            <v>52D</v>
          </cell>
          <cell r="C26" t="str">
            <v>Otros gastos operacionales pagados</v>
          </cell>
        </row>
        <row r="27">
          <cell r="B27" t="str">
            <v>56A</v>
          </cell>
          <cell r="C27" t="str">
            <v>Otros gastos operacionales pagados</v>
          </cell>
        </row>
        <row r="28">
          <cell r="B28" t="str">
            <v>56C</v>
          </cell>
          <cell r="C28" t="str">
            <v>Otros gastos operacionales pagados</v>
          </cell>
        </row>
        <row r="29">
          <cell r="B29" t="str">
            <v>56D</v>
          </cell>
          <cell r="C29" t="str">
            <v>Otros gastos operacionales pagados</v>
          </cell>
        </row>
        <row r="30">
          <cell r="B30" t="str">
            <v>59A</v>
          </cell>
          <cell r="C30" t="str">
            <v>Otros gastos operacionales pagados</v>
          </cell>
        </row>
        <row r="31">
          <cell r="B31" t="str">
            <v>59C</v>
          </cell>
          <cell r="C31" t="str">
            <v>Otros gastos operacionales pagados</v>
          </cell>
        </row>
        <row r="32">
          <cell r="B32" t="str">
            <v>59D</v>
          </cell>
          <cell r="C32" t="str">
            <v>Otros gastos operacionales pagados</v>
          </cell>
        </row>
        <row r="33">
          <cell r="B33" t="str">
            <v>55A</v>
          </cell>
          <cell r="C33" t="str">
            <v xml:space="preserve">Impuesto sobre la renta pagado </v>
          </cell>
        </row>
        <row r="34">
          <cell r="B34" t="str">
            <v>55C</v>
          </cell>
          <cell r="C34" t="str">
            <v xml:space="preserve">Impuesto sobre la renta pagado </v>
          </cell>
          <cell r="D34" t="str">
            <v>s</v>
          </cell>
        </row>
        <row r="35">
          <cell r="B35" t="str">
            <v>55D</v>
          </cell>
          <cell r="C35" t="str">
            <v xml:space="preserve">Impuesto sobre la renta pagado </v>
          </cell>
        </row>
        <row r="36">
          <cell r="B36" t="str">
            <v>134.01A</v>
          </cell>
          <cell r="C36" t="str">
            <v>Fondos Interbancarios --  Debito</v>
          </cell>
          <cell r="D36" t="str">
            <v>s</v>
          </cell>
        </row>
        <row r="37">
          <cell r="B37" t="str">
            <v>134.01C</v>
          </cell>
          <cell r="C37" t="str">
            <v>Fondos Interbancarios -- Creditos</v>
          </cell>
        </row>
        <row r="38">
          <cell r="B38" t="str">
            <v>134.02A</v>
          </cell>
          <cell r="C38" t="str">
            <v>Depositos A Plazos</v>
          </cell>
          <cell r="D38" t="str">
            <v>s</v>
          </cell>
        </row>
        <row r="39">
          <cell r="B39" t="str">
            <v>134.02C</v>
          </cell>
          <cell r="C39" t="str">
            <v>Depositos A Plazos</v>
          </cell>
        </row>
        <row r="40">
          <cell r="B40" t="str">
            <v>133.02A</v>
          </cell>
          <cell r="C40" t="str">
            <v>Depositos A Plazos</v>
          </cell>
          <cell r="D40" t="str">
            <v>s</v>
          </cell>
        </row>
        <row r="41">
          <cell r="B41" t="str">
            <v>133.02C</v>
          </cell>
          <cell r="C41" t="str">
            <v>Depositos A Plazos</v>
          </cell>
        </row>
        <row r="42">
          <cell r="B42" t="str">
            <v>133.03A</v>
          </cell>
          <cell r="C42" t="str">
            <v>Disminución de Inversiones - Titulos Valores</v>
          </cell>
        </row>
        <row r="43">
          <cell r="B43" t="str">
            <v>134.03A</v>
          </cell>
          <cell r="C43" t="str">
            <v>Titulos Valores</v>
          </cell>
          <cell r="D43" t="str">
            <v>s</v>
          </cell>
        </row>
        <row r="44">
          <cell r="B44" t="str">
            <v>133.03C</v>
          </cell>
          <cell r="C44" t="str">
            <v>Aumento de Inversiones - Titulos Valores</v>
          </cell>
          <cell r="D44" t="str">
            <v>s</v>
          </cell>
        </row>
        <row r="45">
          <cell r="B45" t="str">
            <v>134.03C</v>
          </cell>
          <cell r="C45" t="str">
            <v>Titulos Valores</v>
          </cell>
        </row>
        <row r="46">
          <cell r="B46" t="str">
            <v>15A</v>
          </cell>
          <cell r="C46" t="str">
            <v>Adquisición de propiedad, muebles y equipos</v>
          </cell>
          <cell r="D46" t="str">
            <v>s</v>
          </cell>
        </row>
        <row r="47">
          <cell r="B47" t="str">
            <v>15C</v>
          </cell>
          <cell r="C47" t="str">
            <v>Adquisición de propiedad, muebles y equipos</v>
          </cell>
        </row>
        <row r="48">
          <cell r="B48" t="str">
            <v>156A</v>
          </cell>
          <cell r="C48" t="str">
            <v>Adquisición de propiedad, muebles y equipos</v>
          </cell>
          <cell r="D48" t="str">
            <v>s</v>
          </cell>
        </row>
        <row r="49">
          <cell r="B49" t="str">
            <v>156C</v>
          </cell>
          <cell r="C49" t="str">
            <v>Adquisición de propiedad, muebles y equipos</v>
          </cell>
        </row>
        <row r="50">
          <cell r="B50" t="str">
            <v>153A</v>
          </cell>
          <cell r="C50" t="str">
            <v>Adquisición de propiedad, muebles y equipos</v>
          </cell>
          <cell r="D50" t="str">
            <v>s</v>
          </cell>
        </row>
        <row r="51">
          <cell r="B51" t="str">
            <v>153C</v>
          </cell>
          <cell r="C51" t="str">
            <v>Adquisición de propiedad, muebles y equipos</v>
          </cell>
        </row>
        <row r="52">
          <cell r="B52" t="str">
            <v>154A</v>
          </cell>
          <cell r="C52" t="str">
            <v>Adquisición de propiedad, muebles y equipos</v>
          </cell>
          <cell r="D52" t="str">
            <v>s</v>
          </cell>
        </row>
        <row r="53">
          <cell r="B53" t="str">
            <v>154C</v>
          </cell>
          <cell r="C53" t="str">
            <v>Adquisición de propiedad, muebles y equipos</v>
          </cell>
        </row>
        <row r="54">
          <cell r="B54" t="str">
            <v>221A</v>
          </cell>
          <cell r="C54" t="str">
            <v>Certificados Financieros</v>
          </cell>
        </row>
        <row r="55">
          <cell r="B55" t="str">
            <v>221C</v>
          </cell>
          <cell r="C55" t="str">
            <v>Certificados Financieros</v>
          </cell>
          <cell r="D55" t="str">
            <v>s</v>
          </cell>
        </row>
        <row r="56">
          <cell r="B56" t="str">
            <v>221D</v>
          </cell>
          <cell r="C56" t="str">
            <v>Certificados Financieros</v>
          </cell>
        </row>
        <row r="57">
          <cell r="B57" t="str">
            <v>222A</v>
          </cell>
          <cell r="C57" t="str">
            <v>Contrato de Participacion</v>
          </cell>
        </row>
        <row r="58">
          <cell r="B58" t="str">
            <v>222C</v>
          </cell>
          <cell r="C58" t="str">
            <v>Contrato de Participacion</v>
          </cell>
          <cell r="D58" t="str">
            <v>s</v>
          </cell>
        </row>
        <row r="59">
          <cell r="B59" t="str">
            <v>222D</v>
          </cell>
          <cell r="C59" t="str">
            <v>Contrato de Participacion</v>
          </cell>
        </row>
        <row r="60">
          <cell r="B60" t="str">
            <v>223A</v>
          </cell>
          <cell r="C60" t="str">
            <v>Inversiones a mas de 1 año</v>
          </cell>
        </row>
        <row r="61">
          <cell r="B61" t="str">
            <v>223C</v>
          </cell>
          <cell r="C61" t="str">
            <v>Inversiones a mas de 1 año</v>
          </cell>
          <cell r="D61" t="str">
            <v>s</v>
          </cell>
        </row>
        <row r="62">
          <cell r="B62" t="str">
            <v>223D</v>
          </cell>
          <cell r="C62" t="str">
            <v>Inversiones a mas de 1 año</v>
          </cell>
        </row>
        <row r="63">
          <cell r="B63" t="str">
            <v>224A</v>
          </cell>
          <cell r="C63" t="str">
            <v>Inversiones Restringidas</v>
          </cell>
        </row>
        <row r="64">
          <cell r="B64" t="str">
            <v>224C</v>
          </cell>
          <cell r="C64" t="str">
            <v>Inversiones Restringidas</v>
          </cell>
          <cell r="D64" t="str">
            <v>s</v>
          </cell>
        </row>
        <row r="65">
          <cell r="B65" t="str">
            <v>224D</v>
          </cell>
          <cell r="C65" t="str">
            <v>Inversiones Restringidas</v>
          </cell>
        </row>
        <row r="66">
          <cell r="B66" t="str">
            <v>228A</v>
          </cell>
          <cell r="C66" t="str">
            <v>Intereses Reinvertidos</v>
          </cell>
        </row>
        <row r="67">
          <cell r="B67" t="str">
            <v>228C</v>
          </cell>
          <cell r="C67" t="str">
            <v>Intereses Reinvertidos</v>
          </cell>
          <cell r="D67" t="str">
            <v>s</v>
          </cell>
        </row>
        <row r="68">
          <cell r="B68" t="str">
            <v>228D</v>
          </cell>
          <cell r="C68" t="str">
            <v>Intereses Reinvertidos</v>
          </cell>
        </row>
        <row r="69">
          <cell r="B69" t="str">
            <v>212A</v>
          </cell>
          <cell r="C69" t="str">
            <v>Ahorros Activos</v>
          </cell>
        </row>
        <row r="70">
          <cell r="B70" t="str">
            <v>212C</v>
          </cell>
          <cell r="C70" t="str">
            <v>Ahorros Activos</v>
          </cell>
          <cell r="D70" t="str">
            <v>s</v>
          </cell>
        </row>
        <row r="71">
          <cell r="B71" t="str">
            <v>212D</v>
          </cell>
          <cell r="C71" t="str">
            <v>Ahorros Activos</v>
          </cell>
        </row>
        <row r="72">
          <cell r="B72" t="str">
            <v>213A</v>
          </cell>
          <cell r="C72" t="str">
            <v>Plazo Fijo</v>
          </cell>
        </row>
        <row r="73">
          <cell r="B73" t="str">
            <v>213C</v>
          </cell>
          <cell r="C73" t="str">
            <v>Plazo Fijo</v>
          </cell>
          <cell r="D73" t="str">
            <v>s</v>
          </cell>
        </row>
        <row r="74">
          <cell r="B74" t="str">
            <v>213D</v>
          </cell>
          <cell r="C74" t="str">
            <v>Plazo Fijo</v>
          </cell>
        </row>
        <row r="75">
          <cell r="B75" t="str">
            <v>214A</v>
          </cell>
          <cell r="C75" t="str">
            <v>Ahorros Inactivos</v>
          </cell>
        </row>
        <row r="76">
          <cell r="B76" t="str">
            <v>214C</v>
          </cell>
          <cell r="C76" t="str">
            <v>Ahorros Inactivos</v>
          </cell>
          <cell r="D76" t="str">
            <v>s</v>
          </cell>
        </row>
        <row r="77">
          <cell r="B77" t="str">
            <v>214D</v>
          </cell>
          <cell r="C77" t="str">
            <v>Ahorros Inactivos</v>
          </cell>
          <cell r="D77" t="str">
            <v xml:space="preserve"> </v>
          </cell>
        </row>
        <row r="78">
          <cell r="B78" t="str">
            <v>215A</v>
          </cell>
          <cell r="C78" t="str">
            <v>Fondos Interbancarios-Captaciones</v>
          </cell>
          <cell r="D78" t="str">
            <v>s</v>
          </cell>
        </row>
        <row r="79">
          <cell r="B79" t="str">
            <v>215C</v>
          </cell>
          <cell r="C79" t="str">
            <v>Fondos Interbancarios-Captaciones</v>
          </cell>
        </row>
        <row r="80">
          <cell r="B80" t="str">
            <v>215D</v>
          </cell>
          <cell r="C80" t="str">
            <v>Fondos Interbancarios-Captaciones</v>
          </cell>
        </row>
        <row r="81">
          <cell r="B81" t="str">
            <v>23A</v>
          </cell>
          <cell r="C81" t="str">
            <v>Operaciones de fondos tomados a préstamo</v>
          </cell>
        </row>
        <row r="82">
          <cell r="B82" t="str">
            <v>23C</v>
          </cell>
          <cell r="C82" t="str">
            <v>Operaciones de fondos tomados a préstamo</v>
          </cell>
        </row>
        <row r="83">
          <cell r="B83" t="str">
            <v>23D</v>
          </cell>
          <cell r="C83" t="str">
            <v>Operaciones de fondos tomados a préstamo</v>
          </cell>
        </row>
        <row r="84">
          <cell r="B84" t="str">
            <v>111.01.2.06A</v>
          </cell>
          <cell r="C84" t="str">
            <v>Venta de divisas en efectivo</v>
          </cell>
          <cell r="D84" t="str">
            <v>s</v>
          </cell>
        </row>
        <row r="85">
          <cell r="B85" t="str">
            <v>111.01.2.06C</v>
          </cell>
          <cell r="C85" t="str">
            <v>Compra de divisas en efectivo</v>
          </cell>
          <cell r="D85" t="str">
            <v xml:space="preserve"> </v>
          </cell>
        </row>
        <row r="86">
          <cell r="B86" t="str">
            <v>111.01.2.06D</v>
          </cell>
          <cell r="C86" t="str">
            <v>Venta de divisas en efectivo</v>
          </cell>
          <cell r="D86" t="str">
            <v>s</v>
          </cell>
        </row>
        <row r="87">
          <cell r="B87" t="str">
            <v>APE</v>
          </cell>
          <cell r="C87" t="str">
            <v>Créditos otorgados</v>
          </cell>
          <cell r="D87" t="str">
            <v>s</v>
          </cell>
        </row>
        <row r="88">
          <cell r="B88" t="str">
            <v>CAN</v>
          </cell>
          <cell r="C88" t="str">
            <v>Créditos netos cobrados</v>
          </cell>
        </row>
        <row r="89">
          <cell r="B89" t="str">
            <v>NCRE</v>
          </cell>
          <cell r="C89" t="str">
            <v>Créditos netos cobrados</v>
          </cell>
        </row>
        <row r="90">
          <cell r="B90" t="str">
            <v>PAG</v>
          </cell>
          <cell r="C90" t="str">
            <v>Créditos netos cobrados</v>
          </cell>
        </row>
        <row r="91">
          <cell r="B91" t="str">
            <v>ENT</v>
          </cell>
          <cell r="C91" t="str">
            <v>Créditos otorgados</v>
          </cell>
        </row>
        <row r="92">
          <cell r="B92" t="str">
            <v>REV</v>
          </cell>
          <cell r="C92" t="str">
            <v>Créditos netos cobrados</v>
          </cell>
          <cell r="D92" t="str">
            <v>s</v>
          </cell>
        </row>
        <row r="93">
          <cell r="B93" t="str">
            <v>NDE</v>
          </cell>
          <cell r="C93" t="str">
            <v>Créditos netos cobrados</v>
          </cell>
          <cell r="D93" t="str">
            <v>s</v>
          </cell>
        </row>
        <row r="94">
          <cell r="B94" t="str">
            <v>SALFINA</v>
          </cell>
          <cell r="C94" t="str">
            <v>Saldo final</v>
          </cell>
          <cell r="D94" t="str">
            <v>s</v>
          </cell>
        </row>
        <row r="95">
          <cell r="B95" t="str">
            <v>SALFINC</v>
          </cell>
          <cell r="C95" t="str">
            <v>Saldo final</v>
          </cell>
        </row>
        <row r="96">
          <cell r="B96" t="str">
            <v>SALINIA</v>
          </cell>
          <cell r="C96" t="str">
            <v>Saldo Inicial</v>
          </cell>
          <cell r="D96" t="str">
            <v>s</v>
          </cell>
        </row>
        <row r="97">
          <cell r="B97" t="str">
            <v>SALINIC</v>
          </cell>
          <cell r="C97" t="str">
            <v>Saldo Inicial</v>
          </cell>
        </row>
        <row r="98">
          <cell r="B98" t="str">
            <v>129.01A</v>
          </cell>
          <cell r="C98" t="str">
            <v>Cartera De Creditos  (Proviciones)</v>
          </cell>
        </row>
        <row r="99">
          <cell r="B99" t="str">
            <v>129.01C</v>
          </cell>
          <cell r="C99" t="str">
            <v>Cartera De Creditos  (Liberacion)</v>
          </cell>
          <cell r="D99" t="str">
            <v>s</v>
          </cell>
        </row>
        <row r="100">
          <cell r="B100" t="str">
            <v>129.01D</v>
          </cell>
          <cell r="C100" t="str">
            <v>Cartera De Creditos  (Proviciones)</v>
          </cell>
        </row>
        <row r="101">
          <cell r="B101" t="str">
            <v>139.01A</v>
          </cell>
          <cell r="C101" t="str">
            <v>Inversiones (Proviciones)</v>
          </cell>
        </row>
        <row r="102">
          <cell r="B102" t="str">
            <v>139.01C</v>
          </cell>
          <cell r="C102" t="str">
            <v>Inversiones (Liberacion)</v>
          </cell>
          <cell r="D102" t="str">
            <v>s</v>
          </cell>
        </row>
        <row r="103">
          <cell r="B103" t="str">
            <v>139.01D</v>
          </cell>
          <cell r="C103" t="str">
            <v>Inversiones (Proviciones)</v>
          </cell>
        </row>
        <row r="104">
          <cell r="B104" t="str">
            <v>159.01A</v>
          </cell>
          <cell r="C104" t="str">
            <v>Provicion para propiedad, muebles y equipos (Proviciones)</v>
          </cell>
        </row>
        <row r="105">
          <cell r="B105" t="str">
            <v>159.01C</v>
          </cell>
          <cell r="C105" t="str">
            <v>Provicion para propiedad, muebles y equipos (Liberacion)</v>
          </cell>
          <cell r="D105" t="str">
            <v>s</v>
          </cell>
        </row>
        <row r="106">
          <cell r="B106" t="str">
            <v>159.01D</v>
          </cell>
          <cell r="C106" t="str">
            <v>Provicion para propiedad, muebles y equipos (Proviciones)</v>
          </cell>
        </row>
        <row r="107">
          <cell r="B107" t="str">
            <v>179.01A</v>
          </cell>
          <cell r="C107" t="str">
            <v>Bienes recibidos en recuperacion de creditos (Proviciones)</v>
          </cell>
        </row>
        <row r="108">
          <cell r="B108" t="str">
            <v>179.01C</v>
          </cell>
          <cell r="C108" t="str">
            <v>Bienes recibidos en recuperacion de creditos (Liberacion)</v>
          </cell>
          <cell r="D108" t="str">
            <v>s</v>
          </cell>
        </row>
        <row r="109">
          <cell r="B109" t="str">
            <v>179.01D</v>
          </cell>
          <cell r="C109" t="str">
            <v>Bienes recibidos en recuperacion de creditos (Proviciones)</v>
          </cell>
        </row>
        <row r="110">
          <cell r="B110" t="str">
            <v>129.02A</v>
          </cell>
          <cell r="C110" t="str">
            <v>Rendimientos por cobrar Proviciones (Constitución)</v>
          </cell>
        </row>
        <row r="111">
          <cell r="B111" t="str">
            <v>129.02C</v>
          </cell>
          <cell r="C111" t="str">
            <v>Rendimientos por cobrar Provisiones (Liberacion)</v>
          </cell>
          <cell r="D111" t="str">
            <v>s</v>
          </cell>
        </row>
        <row r="112">
          <cell r="B112" t="str">
            <v>129.02D</v>
          </cell>
          <cell r="C112" t="str">
            <v>Rendimientos por cobrar Proviciones (Constitución)</v>
          </cell>
        </row>
        <row r="113">
          <cell r="B113" t="str">
            <v>158C</v>
          </cell>
          <cell r="C113" t="str">
            <v>DEP ACUMULADA ACTIVOS FIJOS</v>
          </cell>
        </row>
        <row r="114">
          <cell r="B114" t="str">
            <v>158D</v>
          </cell>
          <cell r="C114" t="str">
            <v>DEP ACUMULADA ACTIVOS FIJOS</v>
          </cell>
        </row>
        <row r="115">
          <cell r="B115" t="str">
            <v>158A</v>
          </cell>
          <cell r="C115" t="str">
            <v>DEP ACUMULADA ACTIVOS FIJOS</v>
          </cell>
        </row>
        <row r="116">
          <cell r="B116" t="str">
            <v>551.01C</v>
          </cell>
          <cell r="C116" t="str">
            <v>Impuesto sobre la renta diferido, neto</v>
          </cell>
          <cell r="D116" t="str">
            <v>s</v>
          </cell>
        </row>
        <row r="117">
          <cell r="B117" t="str">
            <v>128A</v>
          </cell>
          <cell r="C117" t="str">
            <v>Rendimiento X Cobrar Cartera Créditos</v>
          </cell>
        </row>
        <row r="118">
          <cell r="B118" t="str">
            <v>128C</v>
          </cell>
          <cell r="C118" t="str">
            <v>Rendimiento X Cobrar Cartera Créditos</v>
          </cell>
        </row>
        <row r="119">
          <cell r="B119" t="str">
            <v>128D</v>
          </cell>
          <cell r="C119" t="str">
            <v>Rendimiento X Cobrar Cartera Créditos</v>
          </cell>
        </row>
        <row r="120">
          <cell r="B120" t="str">
            <v>138A</v>
          </cell>
          <cell r="C120" t="str">
            <v>Rendimiento X Cobrar Inversiones</v>
          </cell>
        </row>
        <row r="121">
          <cell r="B121" t="str">
            <v>138C</v>
          </cell>
          <cell r="C121" t="str">
            <v>Rendimiento X Cobrar Inversiones</v>
          </cell>
        </row>
        <row r="122">
          <cell r="B122" t="str">
            <v>138D</v>
          </cell>
          <cell r="C122" t="str">
            <v>Rendimiento X Cobrar Inversiones</v>
          </cell>
        </row>
        <row r="123">
          <cell r="B123" t="str">
            <v>129A</v>
          </cell>
          <cell r="C123" t="str">
            <v>PROV CART CRED Y REND POR COBRAR</v>
          </cell>
        </row>
        <row r="124">
          <cell r="B124" t="str">
            <v>129C</v>
          </cell>
          <cell r="C124" t="str">
            <v>PROV CART CRED Y REND POR COBRAR</v>
          </cell>
        </row>
        <row r="125">
          <cell r="B125" t="str">
            <v>129D</v>
          </cell>
          <cell r="C125" t="str">
            <v>PROV CART CRED Y REND POR COBRAR</v>
          </cell>
        </row>
        <row r="126">
          <cell r="B126" t="str">
            <v>139A</v>
          </cell>
          <cell r="C126" t="str">
            <v>PROV PARA INVERSIONES EN VAL. Y REND X COBRAR</v>
          </cell>
        </row>
        <row r="127">
          <cell r="B127" t="str">
            <v>139C</v>
          </cell>
          <cell r="C127" t="str">
            <v>PROV PARA INVERSIONES EN VAL. Y REND X COBRAR</v>
          </cell>
          <cell r="D127" t="str">
            <v xml:space="preserve"> </v>
          </cell>
        </row>
        <row r="128">
          <cell r="B128" t="str">
            <v>139D</v>
          </cell>
          <cell r="C128" t="str">
            <v>PROV PARA INVERSIONES EN VAL. Y REND X COBRAR</v>
          </cell>
        </row>
        <row r="129">
          <cell r="B129" t="str">
            <v>14A</v>
          </cell>
          <cell r="C129" t="str">
            <v>CUENTAS A RECIBIR</v>
          </cell>
        </row>
        <row r="130">
          <cell r="B130" t="str">
            <v>14D</v>
          </cell>
          <cell r="C130" t="str">
            <v>CUENTAS A RECIBIR</v>
          </cell>
          <cell r="D130" t="str">
            <v xml:space="preserve"> </v>
          </cell>
        </row>
        <row r="131">
          <cell r="B131" t="str">
            <v>14C</v>
          </cell>
          <cell r="C131" t="str">
            <v>CUENTAS A RECIBIR</v>
          </cell>
        </row>
        <row r="132">
          <cell r="B132" t="str">
            <v>17A</v>
          </cell>
          <cell r="C132" t="str">
            <v>OTROS ACTIVOS</v>
          </cell>
        </row>
        <row r="133">
          <cell r="B133" t="str">
            <v>17D</v>
          </cell>
          <cell r="C133" t="str">
            <v>OTROS ACTIVOS</v>
          </cell>
        </row>
        <row r="134">
          <cell r="B134" t="str">
            <v>17C</v>
          </cell>
          <cell r="C134" t="str">
            <v>OTROS ACTIVOS</v>
          </cell>
        </row>
        <row r="135">
          <cell r="B135" t="str">
            <v>179A</v>
          </cell>
          <cell r="C135" t="str">
            <v>Prov BRRC</v>
          </cell>
        </row>
        <row r="136">
          <cell r="B136" t="str">
            <v>179C</v>
          </cell>
          <cell r="C136" t="str">
            <v>Prov BRRC</v>
          </cell>
        </row>
        <row r="137">
          <cell r="B137" t="str">
            <v>174.03.1.02A</v>
          </cell>
          <cell r="C137" t="str">
            <v xml:space="preserve">Amortizacion Software </v>
          </cell>
        </row>
        <row r="138">
          <cell r="B138" t="str">
            <v>174.03.1.02C</v>
          </cell>
          <cell r="C138" t="str">
            <v xml:space="preserve">Amortizacion Software </v>
          </cell>
        </row>
        <row r="139">
          <cell r="B139" t="str">
            <v>219A</v>
          </cell>
          <cell r="C139" t="str">
            <v>CARGOS X PAG DEPOSITOS PUBLICO</v>
          </cell>
        </row>
        <row r="140">
          <cell r="B140" t="str">
            <v>219C</v>
          </cell>
          <cell r="C140" t="str">
            <v>CARGOS X PAG DEPOSITOS PUBLICO</v>
          </cell>
        </row>
        <row r="141">
          <cell r="B141" t="str">
            <v>219D</v>
          </cell>
          <cell r="C141" t="str">
            <v>CARGOS X PAG DEPOSITOS PUBLICO</v>
          </cell>
        </row>
        <row r="142">
          <cell r="B142" t="str">
            <v>229A</v>
          </cell>
          <cell r="C142" t="str">
            <v>CARG X PAGAR VALORES PODER PUB</v>
          </cell>
        </row>
        <row r="143">
          <cell r="B143" t="str">
            <v>229C</v>
          </cell>
          <cell r="C143" t="str">
            <v>CARG X PAGAR VALORES PODER PUB</v>
          </cell>
        </row>
        <row r="144">
          <cell r="B144" t="str">
            <v>229D</v>
          </cell>
          <cell r="C144" t="str">
            <v>CARG X PAGAR VALORES PODER PUB</v>
          </cell>
        </row>
        <row r="145">
          <cell r="B145" t="str">
            <v>241A</v>
          </cell>
          <cell r="C145" t="str">
            <v xml:space="preserve">OBLIGACIONES FINANCIERAS     </v>
          </cell>
        </row>
        <row r="146">
          <cell r="B146" t="str">
            <v>241C</v>
          </cell>
          <cell r="C146" t="str">
            <v xml:space="preserve">OBLIGACIONES FINANCIERAS     </v>
          </cell>
        </row>
        <row r="147">
          <cell r="B147" t="str">
            <v>241D</v>
          </cell>
          <cell r="C147" t="str">
            <v xml:space="preserve">OBLIGACIONES FINANCIERAS     </v>
          </cell>
        </row>
        <row r="148">
          <cell r="B148" t="str">
            <v>25A</v>
          </cell>
          <cell r="C148" t="str">
            <v xml:space="preserve">ACREED Y PROVISIONES DIVERSAS   </v>
          </cell>
        </row>
        <row r="149">
          <cell r="B149" t="str">
            <v>25C</v>
          </cell>
          <cell r="C149" t="str">
            <v xml:space="preserve">ACREED Y PROVISIONES DIVERSAS   </v>
          </cell>
        </row>
        <row r="150">
          <cell r="B150" t="str">
            <v>25D</v>
          </cell>
          <cell r="C150" t="str">
            <v xml:space="preserve">ACREED Y PROVISIONES DIVERSAS   </v>
          </cell>
        </row>
        <row r="151">
          <cell r="B151" t="str">
            <v>26A</v>
          </cell>
          <cell r="C151" t="str">
            <v xml:space="preserve">OTROS PASIVOS   </v>
          </cell>
          <cell r="D151" t="str">
            <v>s</v>
          </cell>
        </row>
        <row r="152">
          <cell r="B152" t="str">
            <v>26C</v>
          </cell>
          <cell r="C152" t="str">
            <v xml:space="preserve">OTROS PASIVOS   </v>
          </cell>
        </row>
        <row r="153">
          <cell r="B153" t="str">
            <v>26D</v>
          </cell>
          <cell r="C153" t="str">
            <v xml:space="preserve">OTROS PASIVOS   </v>
          </cell>
        </row>
        <row r="154">
          <cell r="B154" t="str">
            <v>161A</v>
          </cell>
          <cell r="C154" t="str">
            <v xml:space="preserve">Inversiones en acciones </v>
          </cell>
          <cell r="D154" t="str">
            <v>s</v>
          </cell>
        </row>
        <row r="155">
          <cell r="B155" t="str">
            <v>161C</v>
          </cell>
          <cell r="C155" t="str">
            <v xml:space="preserve">Inversiones en acciones  </v>
          </cell>
        </row>
        <row r="156">
          <cell r="B156" t="str">
            <v>412a</v>
          </cell>
          <cell r="C156" t="str">
            <v>Intereses y comisiones cobrados por créditos</v>
          </cell>
        </row>
        <row r="157">
          <cell r="B157" t="str">
            <v>411D</v>
          </cell>
          <cell r="C157" t="str">
            <v>Intereses y comisiones cobrados por créditos</v>
          </cell>
        </row>
        <row r="158">
          <cell r="B158" t="str">
            <v>252A</v>
          </cell>
          <cell r="C158" t="str">
            <v xml:space="preserve">Provision p/ contingencias </v>
          </cell>
        </row>
        <row r="159">
          <cell r="B159" t="str">
            <v>252C</v>
          </cell>
          <cell r="C159" t="str">
            <v xml:space="preserve">Provision p/ contingencias </v>
          </cell>
        </row>
        <row r="160">
          <cell r="B160" t="str">
            <v>253.02A</v>
          </cell>
          <cell r="C160" t="str">
            <v>Prov IRS</v>
          </cell>
        </row>
        <row r="161">
          <cell r="B161" t="str">
            <v>253.02C</v>
          </cell>
          <cell r="C161" t="str">
            <v>Prov IRS</v>
          </cell>
        </row>
        <row r="162">
          <cell r="B162" t="str">
            <v>17A</v>
          </cell>
          <cell r="C162" t="str">
            <v>OTROS ACTIVOS</v>
          </cell>
        </row>
        <row r="163">
          <cell r="B163" t="str">
            <v>17D</v>
          </cell>
          <cell r="C163" t="str">
            <v>OTROS ACTIVOS</v>
          </cell>
        </row>
        <row r="164">
          <cell r="B164" t="str">
            <v>17C</v>
          </cell>
          <cell r="C164" t="str">
            <v>OTROS ACTIVOS</v>
          </cell>
        </row>
        <row r="165">
          <cell r="B165" t="str">
            <v>179A</v>
          </cell>
          <cell r="C165" t="str">
            <v>Prov BRRC</v>
          </cell>
        </row>
        <row r="166">
          <cell r="B166" t="str">
            <v>179C</v>
          </cell>
          <cell r="C166" t="str">
            <v>Prov BRRC</v>
          </cell>
        </row>
        <row r="167">
          <cell r="B167" t="str">
            <v>169A</v>
          </cell>
          <cell r="C167" t="str">
            <v xml:space="preserve">Prov Inv Permanentes en acciones </v>
          </cell>
        </row>
        <row r="168">
          <cell r="B168" t="str">
            <v>169C</v>
          </cell>
          <cell r="C168" t="str">
            <v xml:space="preserve">Prov Inv Permanentes en acciones </v>
          </cell>
        </row>
        <row r="169">
          <cell r="B169" t="str">
            <v>135A</v>
          </cell>
          <cell r="C169" t="str">
            <v>Inversiones Disponibilidad Restringida</v>
          </cell>
        </row>
        <row r="170">
          <cell r="B170" t="str">
            <v>135C</v>
          </cell>
          <cell r="C170" t="str">
            <v>Inversiones Disponibilidad Restringida</v>
          </cell>
        </row>
        <row r="171">
          <cell r="B171" t="str">
            <v>121.02.1.01A</v>
          </cell>
          <cell r="C171" t="str">
            <v>Tarjetas Creditos Vigente en Pesos</v>
          </cell>
        </row>
        <row r="172">
          <cell r="B172" t="str">
            <v>121.02.1.01C</v>
          </cell>
          <cell r="C172" t="str">
            <v>Tarjetas Creditos Vigente en Pesos</v>
          </cell>
        </row>
        <row r="173">
          <cell r="B173" t="str">
            <v>123.02.1.01A</v>
          </cell>
          <cell r="C173" t="str">
            <v>Tarjetas Creditos Vencidas en Pesos</v>
          </cell>
        </row>
        <row r="174">
          <cell r="B174" t="str">
            <v>123.02.1.01C</v>
          </cell>
          <cell r="C174" t="str">
            <v>Tarjetas Creditos Vencidas en Pesos</v>
          </cell>
        </row>
        <row r="175">
          <cell r="B175" t="str">
            <v>121.02.2.01A</v>
          </cell>
          <cell r="C175" t="str">
            <v>Tarjetas Creditos Vigente en Dolares</v>
          </cell>
        </row>
        <row r="176">
          <cell r="B176" t="str">
            <v>121.02.2.01C</v>
          </cell>
          <cell r="C176" t="str">
            <v>Tarjetas Creditos Vigente en Dolares</v>
          </cell>
        </row>
        <row r="177">
          <cell r="B177" t="str">
            <v>123.02.2.01A</v>
          </cell>
          <cell r="C177" t="str">
            <v>Tarjeta Creditos Vencidas en Dolares</v>
          </cell>
        </row>
        <row r="178">
          <cell r="B178" t="str">
            <v>123.02.2.01C</v>
          </cell>
          <cell r="C178" t="str">
            <v>Tarjeta Creditos Vencidas en Dolares</v>
          </cell>
        </row>
        <row r="179">
          <cell r="B179" t="str">
            <v xml:space="preserve">541.01A </v>
          </cell>
          <cell r="C179" t="str">
            <v>Const. Prov. Cartera Credito</v>
          </cell>
        </row>
        <row r="180">
          <cell r="B180" t="str">
            <v>541.01C</v>
          </cell>
          <cell r="C180" t="str">
            <v>Const. Prov. Cartera Credito</v>
          </cell>
        </row>
        <row r="181">
          <cell r="B181" t="str">
            <v>541.02A</v>
          </cell>
          <cell r="C181" t="str">
            <v xml:space="preserve">Const. Prov Inversiones </v>
          </cell>
        </row>
        <row r="182">
          <cell r="B182" t="str">
            <v>541.02C</v>
          </cell>
          <cell r="C182" t="str">
            <v xml:space="preserve">Const. Prov Inversiones </v>
          </cell>
        </row>
        <row r="183">
          <cell r="B183" t="str">
            <v>541.03A</v>
          </cell>
          <cell r="C183" t="str">
            <v>Const. Prov. Propiedad, Muebles y Equipos</v>
          </cell>
        </row>
        <row r="184">
          <cell r="B184" t="str">
            <v>541.03C</v>
          </cell>
          <cell r="C184" t="str">
            <v>Const. Prov. Propiedad, Muebles y Equipos</v>
          </cell>
        </row>
        <row r="185">
          <cell r="B185" t="str">
            <v>541.04A</v>
          </cell>
          <cell r="C185" t="str">
            <v>Const. Prov. BRRC</v>
          </cell>
        </row>
        <row r="186">
          <cell r="B186" t="str">
            <v>541.04C</v>
          </cell>
          <cell r="C186" t="str">
            <v>Const. Prov. BRRC</v>
          </cell>
        </row>
        <row r="187">
          <cell r="B187" t="str">
            <v>541.05A</v>
          </cell>
          <cell r="C187" t="str">
            <v>Const. Prov. Rendimientos Por Cobrar</v>
          </cell>
        </row>
        <row r="188">
          <cell r="B188" t="str">
            <v>541.05C</v>
          </cell>
          <cell r="C188" t="str">
            <v>Const. Prov. Rendimientos Por Cobrar</v>
          </cell>
        </row>
        <row r="189">
          <cell r="B189" t="str">
            <v>432.01A</v>
          </cell>
          <cell r="C189" t="str">
            <v xml:space="preserve">Lib. Prov. Cartera Credito </v>
          </cell>
        </row>
        <row r="190">
          <cell r="B190" t="str">
            <v>432.01C</v>
          </cell>
          <cell r="C190" t="str">
            <v xml:space="preserve">Lib. Prov. Cartera Credito </v>
          </cell>
        </row>
        <row r="191">
          <cell r="B191" t="str">
            <v>432.02A</v>
          </cell>
          <cell r="C191" t="str">
            <v>Lib. Prov. Inversiones</v>
          </cell>
        </row>
        <row r="192">
          <cell r="B192" t="str">
            <v>432.02.C</v>
          </cell>
          <cell r="C192" t="str">
            <v>Lib. Prov. Inversiones</v>
          </cell>
        </row>
        <row r="193">
          <cell r="B193" t="str">
            <v>432.03A</v>
          </cell>
          <cell r="C193" t="str">
            <v>Lib. Prov. Propiedad Muebles y Equipos</v>
          </cell>
        </row>
        <row r="194">
          <cell r="B194" t="str">
            <v>432.03C</v>
          </cell>
          <cell r="C194" t="str">
            <v>Lib. Prov. Propiedad Muebles y Equipos</v>
          </cell>
        </row>
        <row r="195">
          <cell r="B195" t="str">
            <v>432.04A</v>
          </cell>
          <cell r="C195" t="str">
            <v>Lib. Prov. BRRC</v>
          </cell>
        </row>
        <row r="196">
          <cell r="B196" t="str">
            <v>432.04C</v>
          </cell>
          <cell r="C196" t="str">
            <v>Lib. Prov. BRRC</v>
          </cell>
        </row>
        <row r="197">
          <cell r="B197" t="str">
            <v>432.05A</v>
          </cell>
          <cell r="C197" t="str">
            <v>Lib. Prov. Rendimientos Por Cobrar</v>
          </cell>
        </row>
        <row r="198">
          <cell r="B198" t="str">
            <v>432.05C</v>
          </cell>
          <cell r="C198" t="str">
            <v>Lib. Prov. Rendimientos Por Cobrar</v>
          </cell>
        </row>
        <row r="199">
          <cell r="B199" t="str">
            <v>533.05A</v>
          </cell>
          <cell r="C199" t="str">
            <v>DEPRECIACION EQUIPO TRANSPORTE</v>
          </cell>
        </row>
        <row r="200">
          <cell r="B200" t="str">
            <v>533.05C</v>
          </cell>
          <cell r="C200" t="str">
            <v>DEPRECIACION EQUIPO TRANSPORTE</v>
          </cell>
        </row>
        <row r="201">
          <cell r="B201" t="str">
            <v>534.07A</v>
          </cell>
          <cell r="C201" t="str">
            <v>DEPRECIACION DE ACTIVO FIJO</v>
          </cell>
        </row>
        <row r="202">
          <cell r="B202" t="str">
            <v>534.07C</v>
          </cell>
          <cell r="C202" t="str">
            <v>DEPRECIACION DE ACTIVO FIJO</v>
          </cell>
        </row>
        <row r="203">
          <cell r="B203" t="str">
            <v>539.05A</v>
          </cell>
          <cell r="C203" t="str">
            <v>AMORTIZACION DE OTROS CARGOS</v>
          </cell>
        </row>
        <row r="204">
          <cell r="B204" t="str">
            <v>539.05C</v>
          </cell>
          <cell r="C204" t="str">
            <v>AMORTIZACION DE OTROS CARGOS</v>
          </cell>
        </row>
        <row r="205">
          <cell r="B205" t="str">
            <v>54A</v>
          </cell>
          <cell r="C205" t="str">
            <v>Otros gastos operacionales pagados</v>
          </cell>
        </row>
        <row r="206">
          <cell r="B206" t="str">
            <v>54C</v>
          </cell>
          <cell r="C206" t="str">
            <v>Otros gastos operacionales pagados</v>
          </cell>
        </row>
        <row r="207">
          <cell r="B207" t="str">
            <v>54D</v>
          </cell>
          <cell r="C207" t="str">
            <v>Otros gastos operacionales pagados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63"/>
  <sheetViews>
    <sheetView workbookViewId="0">
      <selection activeCell="E61" sqref="B1:E61"/>
    </sheetView>
  </sheetViews>
  <sheetFormatPr defaultColWidth="11" defaultRowHeight="12.75" x14ac:dyDescent="0.2"/>
  <cols>
    <col min="1" max="1" width="1.85546875" style="1" customWidth="1"/>
    <col min="2" max="2" width="44.28515625" style="1" customWidth="1"/>
    <col min="3" max="3" width="15.5703125" style="1" customWidth="1"/>
    <col min="4" max="4" width="6.5703125" style="44" customWidth="1"/>
    <col min="5" max="5" width="18.42578125" style="1" bestFit="1" customWidth="1"/>
    <col min="6" max="6" width="11.85546875" style="1" bestFit="1" customWidth="1"/>
    <col min="7" max="7" width="24.28515625" style="1" customWidth="1"/>
    <col min="8" max="16384" width="11" style="1"/>
  </cols>
  <sheetData>
    <row r="3" spans="2:10" ht="18.75" x14ac:dyDescent="0.3">
      <c r="B3" s="149" t="s">
        <v>1</v>
      </c>
      <c r="C3" s="149"/>
      <c r="D3" s="149"/>
      <c r="E3" s="149"/>
    </row>
    <row r="4" spans="2:10" x14ac:dyDescent="0.2">
      <c r="B4" s="150" t="s">
        <v>112</v>
      </c>
      <c r="C4" s="150"/>
      <c r="D4" s="150"/>
      <c r="E4" s="150"/>
      <c r="F4" s="33"/>
      <c r="G4" s="33"/>
      <c r="H4" s="33"/>
      <c r="I4" s="33"/>
      <c r="J4" s="33"/>
    </row>
    <row r="5" spans="2:10" x14ac:dyDescent="0.2">
      <c r="B5" s="151" t="s">
        <v>145</v>
      </c>
      <c r="C5" s="151"/>
      <c r="D5" s="151"/>
      <c r="E5" s="151"/>
      <c r="F5" s="33"/>
      <c r="G5" s="33"/>
      <c r="H5" s="33"/>
      <c r="I5" s="33"/>
      <c r="J5" s="33"/>
    </row>
    <row r="6" spans="2:10" x14ac:dyDescent="0.2">
      <c r="B6" s="150" t="s">
        <v>77</v>
      </c>
      <c r="C6" s="150"/>
      <c r="D6" s="150"/>
      <c r="E6" s="150"/>
      <c r="F6" s="33"/>
      <c r="G6" s="33"/>
      <c r="H6" s="33"/>
      <c r="I6" s="33"/>
      <c r="J6" s="33"/>
    </row>
    <row r="7" spans="2:10" x14ac:dyDescent="0.2">
      <c r="C7" s="2"/>
      <c r="D7" s="2"/>
      <c r="E7" s="16"/>
    </row>
    <row r="8" spans="2:10" x14ac:dyDescent="0.2">
      <c r="C8" s="87" t="s">
        <v>143</v>
      </c>
      <c r="D8" s="2"/>
      <c r="E8" s="87" t="s">
        <v>139</v>
      </c>
    </row>
    <row r="9" spans="2:10" ht="15.75" x14ac:dyDescent="0.25">
      <c r="B9" s="3" t="s">
        <v>4</v>
      </c>
      <c r="C9" s="36" t="s">
        <v>144</v>
      </c>
      <c r="D9" s="51"/>
      <c r="E9" s="36" t="s">
        <v>144</v>
      </c>
    </row>
    <row r="10" spans="2:10" x14ac:dyDescent="0.2">
      <c r="C10" s="2"/>
      <c r="D10" s="2"/>
      <c r="E10" s="16"/>
    </row>
    <row r="11" spans="2:10" x14ac:dyDescent="0.2">
      <c r="B11" s="5" t="s">
        <v>14</v>
      </c>
      <c r="C11" s="2"/>
      <c r="D11" s="2"/>
      <c r="E11" s="16"/>
    </row>
    <row r="12" spans="2:10" x14ac:dyDescent="0.2">
      <c r="B12" s="1" t="s">
        <v>15</v>
      </c>
      <c r="C12" s="39">
        <v>171316030</v>
      </c>
      <c r="D12" s="2"/>
      <c r="E12" s="39">
        <v>188032423</v>
      </c>
      <c r="F12" s="20"/>
      <c r="G12" s="130"/>
    </row>
    <row r="13" spans="2:10" x14ac:dyDescent="0.2">
      <c r="B13" s="1" t="s">
        <v>16</v>
      </c>
      <c r="C13" s="39">
        <v>700351245</v>
      </c>
      <c r="D13" s="2"/>
      <c r="E13" s="39">
        <v>685885979</v>
      </c>
      <c r="G13" s="130"/>
    </row>
    <row r="14" spans="2:10" x14ac:dyDescent="0.2">
      <c r="B14" s="1" t="s">
        <v>17</v>
      </c>
      <c r="C14" s="39">
        <v>70648343</v>
      </c>
      <c r="D14" s="2"/>
      <c r="E14" s="39">
        <v>111587024</v>
      </c>
      <c r="G14" s="130"/>
    </row>
    <row r="15" spans="2:10" x14ac:dyDescent="0.2">
      <c r="B15" s="6" t="s">
        <v>64</v>
      </c>
      <c r="C15" s="39">
        <v>15422961</v>
      </c>
      <c r="D15" s="2"/>
      <c r="E15" s="39">
        <v>10629961</v>
      </c>
      <c r="G15" s="130"/>
    </row>
    <row r="16" spans="2:10" x14ac:dyDescent="0.2">
      <c r="B16" s="1" t="s">
        <v>58</v>
      </c>
      <c r="C16" s="39">
        <v>12269332</v>
      </c>
      <c r="D16" s="2"/>
      <c r="E16" s="39">
        <v>16119752</v>
      </c>
      <c r="G16" s="130"/>
    </row>
    <row r="17" spans="2:7" x14ac:dyDescent="0.2">
      <c r="C17" s="56">
        <f>SUM(C12:C16)</f>
        <v>970007911</v>
      </c>
      <c r="D17" s="2"/>
      <c r="E17" s="56">
        <f>SUM(E12:E16)</f>
        <v>1012255139</v>
      </c>
      <c r="G17" s="130"/>
    </row>
    <row r="18" spans="2:7" x14ac:dyDescent="0.2">
      <c r="B18" s="5" t="s">
        <v>65</v>
      </c>
      <c r="C18" s="43"/>
      <c r="D18" s="2"/>
      <c r="E18" s="43"/>
      <c r="G18" s="128"/>
    </row>
    <row r="19" spans="2:7" x14ac:dyDescent="0.2">
      <c r="B19" s="1" t="s">
        <v>66</v>
      </c>
      <c r="C19" s="39">
        <v>2075757862</v>
      </c>
      <c r="D19" s="2"/>
      <c r="E19" s="39">
        <v>1834009469</v>
      </c>
      <c r="G19" s="130"/>
    </row>
    <row r="20" spans="2:7" x14ac:dyDescent="0.2">
      <c r="B20" s="1" t="s">
        <v>5</v>
      </c>
      <c r="C20" s="39">
        <v>46075217</v>
      </c>
      <c r="D20" s="2"/>
      <c r="E20" s="39">
        <v>44322436</v>
      </c>
      <c r="G20" s="130"/>
    </row>
    <row r="21" spans="2:7" x14ac:dyDescent="0.2">
      <c r="B21" s="1" t="s">
        <v>67</v>
      </c>
      <c r="C21" s="53">
        <v>-3805744</v>
      </c>
      <c r="D21" s="2"/>
      <c r="E21" s="53">
        <v>-4608239</v>
      </c>
      <c r="G21" s="131"/>
    </row>
    <row r="22" spans="2:7" x14ac:dyDescent="0.2">
      <c r="C22" s="56">
        <f>SUM(C19:C21)</f>
        <v>2118027335</v>
      </c>
      <c r="D22" s="2"/>
      <c r="E22" s="56">
        <f>SUM(E19:E21)</f>
        <v>1873723666</v>
      </c>
      <c r="G22" s="130"/>
    </row>
    <row r="23" spans="2:7" x14ac:dyDescent="0.2">
      <c r="C23" s="43"/>
      <c r="D23" s="2"/>
      <c r="E23" s="43"/>
      <c r="G23" s="128"/>
    </row>
    <row r="24" spans="2:7" x14ac:dyDescent="0.2">
      <c r="B24" s="5" t="s">
        <v>18</v>
      </c>
      <c r="C24" s="43"/>
      <c r="D24" s="2"/>
      <c r="E24" s="43"/>
      <c r="G24" s="128"/>
    </row>
    <row r="25" spans="2:7" x14ac:dyDescent="0.2">
      <c r="B25" s="1" t="s">
        <v>19</v>
      </c>
      <c r="C25" s="40">
        <v>5106405913</v>
      </c>
      <c r="D25" s="2"/>
      <c r="E25" s="40">
        <v>4932215843</v>
      </c>
      <c r="G25" s="130"/>
    </row>
    <row r="26" spans="2:7" x14ac:dyDescent="0.2">
      <c r="B26" s="1" t="s">
        <v>20</v>
      </c>
      <c r="C26" s="40">
        <v>127340496</v>
      </c>
      <c r="D26" s="2"/>
      <c r="E26" s="40">
        <v>65163897</v>
      </c>
      <c r="G26" s="130"/>
    </row>
    <row r="27" spans="2:7" x14ac:dyDescent="0.2">
      <c r="B27" s="1" t="s">
        <v>59</v>
      </c>
      <c r="C27" s="40">
        <v>6337355</v>
      </c>
      <c r="D27" s="2"/>
      <c r="E27" s="40">
        <v>7926880</v>
      </c>
      <c r="G27" s="130"/>
    </row>
    <row r="28" spans="2:7" x14ac:dyDescent="0.2">
      <c r="B28" s="1" t="s">
        <v>5</v>
      </c>
      <c r="C28" s="40">
        <v>65049690</v>
      </c>
      <c r="D28" s="2"/>
      <c r="E28" s="40">
        <v>60952593</v>
      </c>
      <c r="G28" s="130"/>
    </row>
    <row r="29" spans="2:7" x14ac:dyDescent="0.2">
      <c r="B29" s="1" t="s">
        <v>21</v>
      </c>
      <c r="C29" s="54">
        <v>-127485128</v>
      </c>
      <c r="D29" s="2"/>
      <c r="E29" s="54">
        <v>-98890363</v>
      </c>
      <c r="G29" s="131"/>
    </row>
    <row r="30" spans="2:7" x14ac:dyDescent="0.2">
      <c r="C30" s="56">
        <f>SUM(C25:C29)</f>
        <v>5177648326</v>
      </c>
      <c r="D30" s="2"/>
      <c r="E30" s="56">
        <f>SUM(E25:E29)</f>
        <v>4967368850</v>
      </c>
      <c r="G30" s="130"/>
    </row>
    <row r="31" spans="2:7" x14ac:dyDescent="0.2">
      <c r="B31" s="5" t="s">
        <v>22</v>
      </c>
      <c r="C31" s="43"/>
      <c r="D31" s="2"/>
      <c r="E31" s="43"/>
      <c r="G31" s="128"/>
    </row>
    <row r="32" spans="2:7" x14ac:dyDescent="0.2">
      <c r="B32" s="1" t="s">
        <v>22</v>
      </c>
      <c r="C32" s="41">
        <v>15512891</v>
      </c>
      <c r="D32" s="2"/>
      <c r="E32" s="41">
        <v>15247325</v>
      </c>
      <c r="G32" s="130"/>
    </row>
    <row r="33" spans="2:7" x14ac:dyDescent="0.2">
      <c r="C33" s="43"/>
      <c r="D33" s="2"/>
      <c r="E33" s="43"/>
      <c r="G33" s="128"/>
    </row>
    <row r="34" spans="2:7" x14ac:dyDescent="0.2">
      <c r="B34" s="7" t="s">
        <v>23</v>
      </c>
      <c r="C34" s="43"/>
      <c r="D34" s="2"/>
      <c r="E34" s="43"/>
      <c r="G34" s="128"/>
    </row>
    <row r="35" spans="2:7" x14ac:dyDescent="0.2">
      <c r="B35" s="6" t="s">
        <v>23</v>
      </c>
      <c r="C35" s="39">
        <v>117193724</v>
      </c>
      <c r="D35" s="2"/>
      <c r="E35" s="39">
        <v>90266530</v>
      </c>
      <c r="G35" s="130"/>
    </row>
    <row r="36" spans="2:7" x14ac:dyDescent="0.2">
      <c r="B36" s="1" t="s">
        <v>121</v>
      </c>
      <c r="C36" s="53">
        <v>-63240780</v>
      </c>
      <c r="D36" s="2"/>
      <c r="E36" s="53">
        <v>-50722604</v>
      </c>
      <c r="G36" s="131"/>
    </row>
    <row r="37" spans="2:7" x14ac:dyDescent="0.2">
      <c r="C37" s="56">
        <f>SUM(C35:C36)</f>
        <v>53952944</v>
      </c>
      <c r="D37" s="2"/>
      <c r="E37" s="56">
        <f>SUM(E35:E36)</f>
        <v>39543926</v>
      </c>
      <c r="G37" s="130"/>
    </row>
    <row r="38" spans="2:7" x14ac:dyDescent="0.2">
      <c r="C38" s="43"/>
      <c r="D38" s="2"/>
      <c r="E38" s="43"/>
      <c r="G38" s="128"/>
    </row>
    <row r="39" spans="2:7" x14ac:dyDescent="0.2">
      <c r="B39" s="7" t="s">
        <v>62</v>
      </c>
      <c r="C39" s="39"/>
      <c r="D39" s="2"/>
      <c r="E39" s="39"/>
      <c r="G39" s="130"/>
    </row>
    <row r="40" spans="2:7" x14ac:dyDescent="0.2">
      <c r="B40" s="6" t="s">
        <v>62</v>
      </c>
      <c r="C40" s="39">
        <v>357550</v>
      </c>
      <c r="D40" s="2"/>
      <c r="E40" s="39">
        <v>357550</v>
      </c>
      <c r="G40" s="130"/>
    </row>
    <row r="41" spans="2:7" x14ac:dyDescent="0.2">
      <c r="B41" s="1" t="s">
        <v>74</v>
      </c>
      <c r="C41" s="53">
        <v>-3575</v>
      </c>
      <c r="D41" s="2"/>
      <c r="E41" s="53">
        <v>-3575</v>
      </c>
      <c r="G41" s="131"/>
    </row>
    <row r="42" spans="2:7" x14ac:dyDescent="0.2">
      <c r="C42" s="56">
        <f>SUM(C40:C41)</f>
        <v>353975</v>
      </c>
      <c r="D42" s="2"/>
      <c r="E42" s="56">
        <f>SUM(E40:E41)</f>
        <v>353975</v>
      </c>
      <c r="G42" s="130"/>
    </row>
    <row r="43" spans="2:7" x14ac:dyDescent="0.2">
      <c r="C43" s="43"/>
      <c r="D43" s="2"/>
      <c r="E43" s="43"/>
      <c r="G43" s="128"/>
    </row>
    <row r="44" spans="2:7" x14ac:dyDescent="0.2">
      <c r="B44" s="5" t="s">
        <v>24</v>
      </c>
      <c r="C44" s="43"/>
      <c r="D44" s="2"/>
      <c r="E44" s="43"/>
      <c r="G44" s="128"/>
    </row>
    <row r="45" spans="2:7" x14ac:dyDescent="0.2">
      <c r="B45" s="6" t="s">
        <v>24</v>
      </c>
      <c r="C45" s="39">
        <v>385579715</v>
      </c>
      <c r="D45" s="2"/>
      <c r="E45" s="39">
        <v>360994069</v>
      </c>
      <c r="G45" s="130"/>
    </row>
    <row r="46" spans="2:7" x14ac:dyDescent="0.2">
      <c r="B46" s="1" t="s">
        <v>25</v>
      </c>
      <c r="C46" s="53">
        <v>-68476027</v>
      </c>
      <c r="D46" s="2"/>
      <c r="E46" s="53">
        <v>-51002491</v>
      </c>
      <c r="G46" s="131"/>
    </row>
    <row r="47" spans="2:7" x14ac:dyDescent="0.2">
      <c r="C47" s="56">
        <f>SUM(C45:C46)</f>
        <v>317103688</v>
      </c>
      <c r="D47" s="2"/>
      <c r="E47" s="56">
        <f>SUM(E45:E46)</f>
        <v>309991578</v>
      </c>
      <c r="G47" s="130"/>
    </row>
    <row r="48" spans="2:7" x14ac:dyDescent="0.2">
      <c r="B48" s="5" t="s">
        <v>6</v>
      </c>
      <c r="C48" s="43"/>
      <c r="D48" s="2"/>
      <c r="E48" s="43"/>
      <c r="G48" s="128"/>
    </row>
    <row r="49" spans="2:7" x14ac:dyDescent="0.2">
      <c r="B49" s="1" t="s">
        <v>26</v>
      </c>
      <c r="C49" s="39">
        <v>72619424</v>
      </c>
      <c r="D49" s="2"/>
      <c r="E49" s="39">
        <v>75304101</v>
      </c>
      <c r="G49" s="130"/>
    </row>
    <row r="50" spans="2:7" x14ac:dyDescent="0.2">
      <c r="B50" s="1" t="s">
        <v>75</v>
      </c>
      <c r="C50" s="39">
        <v>7869527</v>
      </c>
      <c r="D50" s="2"/>
      <c r="E50" s="39">
        <v>7869527</v>
      </c>
      <c r="G50" s="130"/>
    </row>
    <row r="51" spans="2:7" x14ac:dyDescent="0.2">
      <c r="B51" s="1" t="s">
        <v>27</v>
      </c>
      <c r="C51" s="39">
        <v>17761593</v>
      </c>
      <c r="D51" s="2"/>
      <c r="E51" s="39">
        <v>17348384</v>
      </c>
      <c r="G51" s="130"/>
    </row>
    <row r="52" spans="2:7" x14ac:dyDescent="0.2">
      <c r="B52" s="1" t="s">
        <v>76</v>
      </c>
      <c r="C52" s="53">
        <v>-3861826</v>
      </c>
      <c r="D52" s="2"/>
      <c r="E52" s="53">
        <v>-2287921</v>
      </c>
      <c r="G52" s="131"/>
    </row>
    <row r="53" spans="2:7" x14ac:dyDescent="0.2">
      <c r="C53" s="56">
        <f>SUM(C49:C52)</f>
        <v>94388718</v>
      </c>
      <c r="D53" s="47"/>
      <c r="E53" s="56">
        <f>SUM(E49:E52)</f>
        <v>98234091</v>
      </c>
      <c r="G53" s="130"/>
    </row>
    <row r="54" spans="2:7" x14ac:dyDescent="0.2">
      <c r="C54" s="43"/>
      <c r="D54" s="47"/>
      <c r="E54" s="43"/>
      <c r="G54" s="128"/>
    </row>
    <row r="55" spans="2:7" ht="13.5" thickBot="1" x14ac:dyDescent="0.25">
      <c r="B55" s="7" t="s">
        <v>7</v>
      </c>
      <c r="C55" s="55">
        <f>SUM(C53,C47,C42,C37,C32,C30,C22,C17)</f>
        <v>8746995788</v>
      </c>
      <c r="D55" s="48"/>
      <c r="E55" s="55">
        <f>SUM(E53,E47,E42,E37,E32,E30,E22,E17)</f>
        <v>8316718550</v>
      </c>
      <c r="G55" s="129"/>
    </row>
    <row r="56" spans="2:7" ht="13.5" thickTop="1" x14ac:dyDescent="0.2">
      <c r="C56" s="43"/>
      <c r="E56" s="43"/>
      <c r="G56" s="128"/>
    </row>
    <row r="57" spans="2:7" x14ac:dyDescent="0.2">
      <c r="B57" s="1" t="s">
        <v>60</v>
      </c>
      <c r="C57" s="39">
        <v>680265542</v>
      </c>
      <c r="D57" s="45"/>
      <c r="E57" s="39">
        <v>640342043</v>
      </c>
      <c r="G57" s="130"/>
    </row>
    <row r="58" spans="2:7" x14ac:dyDescent="0.2">
      <c r="B58" s="1" t="s">
        <v>28</v>
      </c>
      <c r="C58" s="39">
        <v>22867160233</v>
      </c>
      <c r="D58" s="45"/>
      <c r="E58" s="39">
        <v>20605364906</v>
      </c>
      <c r="G58" s="130"/>
    </row>
    <row r="59" spans="2:7" x14ac:dyDescent="0.2">
      <c r="D59" s="49"/>
      <c r="E59" s="10"/>
    </row>
    <row r="60" spans="2:7" x14ac:dyDescent="0.2">
      <c r="C60" s="20"/>
      <c r="D60" s="49"/>
      <c r="E60" s="10"/>
    </row>
    <row r="61" spans="2:7" x14ac:dyDescent="0.2">
      <c r="C61" s="20"/>
    </row>
    <row r="62" spans="2:7" x14ac:dyDescent="0.2">
      <c r="C62" s="48"/>
    </row>
    <row r="63" spans="2:7" ht="15" x14ac:dyDescent="0.3">
      <c r="B63" s="11"/>
      <c r="C63" s="11"/>
      <c r="D63" s="50"/>
      <c r="E63" s="11"/>
    </row>
  </sheetData>
  <mergeCells count="4">
    <mergeCell ref="B3:E3"/>
    <mergeCell ref="B4:E4"/>
    <mergeCell ref="B5:E5"/>
    <mergeCell ref="B6:E6"/>
  </mergeCells>
  <phoneticPr fontId="0" type="noConversion"/>
  <printOptions horizontalCentered="1"/>
  <pageMargins left="0.43" right="0.6" top="0.89" bottom="0.36" header="0.71" footer="0"/>
  <pageSetup scale="94" firstPageNumber="0" orientation="portrait" r:id="rId1"/>
  <headerFooter alignWithMargins="0"/>
  <ignoredErrors>
    <ignoredError sqref="E8 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workbookViewId="0">
      <selection activeCell="E53" sqref="B1:E53"/>
    </sheetView>
  </sheetViews>
  <sheetFormatPr defaultColWidth="11" defaultRowHeight="12.75" x14ac:dyDescent="0.2"/>
  <cols>
    <col min="1" max="1" width="1.85546875" style="1" customWidth="1"/>
    <col min="2" max="2" width="49.42578125" style="1" customWidth="1"/>
    <col min="3" max="3" width="17.85546875" style="1" customWidth="1"/>
    <col min="4" max="4" width="7" style="44" customWidth="1"/>
    <col min="5" max="5" width="16.85546875" style="1" customWidth="1"/>
    <col min="6" max="6" width="11" style="1"/>
    <col min="7" max="7" width="23.28515625" style="1" customWidth="1"/>
    <col min="8" max="16384" width="11" style="1"/>
  </cols>
  <sheetData>
    <row r="4" spans="2:7" ht="18" x14ac:dyDescent="0.25">
      <c r="B4" s="152" t="s">
        <v>1</v>
      </c>
      <c r="C4" s="152"/>
      <c r="D4" s="152"/>
      <c r="E4" s="152"/>
    </row>
    <row r="5" spans="2:7" x14ac:dyDescent="0.2">
      <c r="B5" s="150" t="s">
        <v>112</v>
      </c>
      <c r="C5" s="150"/>
      <c r="D5" s="150"/>
      <c r="E5" s="150"/>
    </row>
    <row r="6" spans="2:7" x14ac:dyDescent="0.2">
      <c r="B6" s="151" t="s">
        <v>146</v>
      </c>
      <c r="C6" s="151"/>
      <c r="D6" s="151"/>
      <c r="E6" s="151"/>
    </row>
    <row r="7" spans="2:7" x14ac:dyDescent="0.2">
      <c r="B7" s="150" t="s">
        <v>77</v>
      </c>
      <c r="C7" s="150"/>
      <c r="D7" s="150"/>
      <c r="E7" s="150"/>
    </row>
    <row r="8" spans="2:7" ht="15" customHeight="1" x14ac:dyDescent="0.2"/>
    <row r="9" spans="2:7" ht="15" customHeight="1" x14ac:dyDescent="0.2">
      <c r="C9" s="36">
        <v>2017</v>
      </c>
      <c r="E9" s="36">
        <v>2016</v>
      </c>
    </row>
    <row r="10" spans="2:7" x14ac:dyDescent="0.2">
      <c r="B10" s="5" t="s">
        <v>57</v>
      </c>
      <c r="C10" s="36" t="s">
        <v>144</v>
      </c>
      <c r="D10" s="37"/>
      <c r="E10" s="36" t="s">
        <v>144</v>
      </c>
    </row>
    <row r="12" spans="2:7" ht="15.75" x14ac:dyDescent="0.25">
      <c r="B12" s="5" t="s">
        <v>29</v>
      </c>
      <c r="D12" s="4"/>
    </row>
    <row r="13" spans="2:7" ht="15.75" x14ac:dyDescent="0.25">
      <c r="B13" s="5"/>
      <c r="D13" s="4"/>
    </row>
    <row r="14" spans="2:7" x14ac:dyDescent="0.2">
      <c r="B14" s="5" t="s">
        <v>30</v>
      </c>
      <c r="D14" s="2"/>
    </row>
    <row r="15" spans="2:7" x14ac:dyDescent="0.2">
      <c r="B15" s="1" t="s">
        <v>31</v>
      </c>
      <c r="C15" s="16">
        <v>2137230455</v>
      </c>
      <c r="D15" s="2"/>
      <c r="E15" s="16">
        <v>2159812907</v>
      </c>
      <c r="G15" s="98"/>
    </row>
    <row r="16" spans="2:7" x14ac:dyDescent="0.2">
      <c r="B16" s="1" t="s">
        <v>32</v>
      </c>
      <c r="C16" s="16">
        <v>187568</v>
      </c>
      <c r="D16" s="2"/>
      <c r="E16" s="16">
        <v>187568</v>
      </c>
      <c r="G16" s="98"/>
    </row>
    <row r="17" spans="2:7" x14ac:dyDescent="0.2">
      <c r="B17" s="1" t="s">
        <v>33</v>
      </c>
      <c r="C17" s="17">
        <v>3757500</v>
      </c>
      <c r="D17" s="2"/>
      <c r="E17" s="17">
        <v>3601470</v>
      </c>
      <c r="G17" s="98"/>
    </row>
    <row r="18" spans="2:7" x14ac:dyDescent="0.2">
      <c r="C18" s="52">
        <f>SUM(C15:C17)</f>
        <v>2141175523</v>
      </c>
      <c r="D18" s="2"/>
      <c r="E18" s="52">
        <f>SUM(E15:E17)</f>
        <v>2163601945</v>
      </c>
      <c r="G18" s="98"/>
    </row>
    <row r="19" spans="2:7" x14ac:dyDescent="0.2">
      <c r="C19" s="16"/>
      <c r="D19" s="2"/>
      <c r="E19" s="16"/>
      <c r="G19" s="98"/>
    </row>
    <row r="20" spans="2:7" x14ac:dyDescent="0.2">
      <c r="B20" s="5" t="s">
        <v>120</v>
      </c>
      <c r="C20" s="16"/>
      <c r="D20" s="2"/>
      <c r="E20" s="16"/>
      <c r="G20" s="98"/>
    </row>
    <row r="21" spans="2:7" x14ac:dyDescent="0.2">
      <c r="B21" s="1" t="s">
        <v>79</v>
      </c>
      <c r="C21" s="16">
        <v>31266625</v>
      </c>
      <c r="D21" s="16"/>
      <c r="E21" s="16">
        <v>18749358</v>
      </c>
      <c r="G21" s="98"/>
    </row>
    <row r="22" spans="2:7" x14ac:dyDescent="0.2">
      <c r="B22" s="1" t="s">
        <v>111</v>
      </c>
      <c r="C22" s="18">
        <v>30203</v>
      </c>
      <c r="D22" s="16"/>
      <c r="E22" s="18">
        <v>25445</v>
      </c>
      <c r="G22" s="98"/>
    </row>
    <row r="23" spans="2:7" x14ac:dyDescent="0.2">
      <c r="C23" s="46">
        <f>C21+C22</f>
        <v>31296828</v>
      </c>
      <c r="D23" s="16"/>
      <c r="E23" s="46">
        <f>E21+E22</f>
        <v>18774803</v>
      </c>
      <c r="G23" s="98"/>
    </row>
    <row r="24" spans="2:7" x14ac:dyDescent="0.2">
      <c r="C24" s="16"/>
      <c r="D24" s="2"/>
      <c r="E24" s="16"/>
      <c r="G24" s="98"/>
    </row>
    <row r="25" spans="2:7" x14ac:dyDescent="0.2">
      <c r="C25" s="16"/>
      <c r="D25" s="2"/>
      <c r="E25" s="16"/>
      <c r="G25" s="98"/>
    </row>
    <row r="26" spans="2:7" x14ac:dyDescent="0.2">
      <c r="B26" s="7" t="s">
        <v>34</v>
      </c>
      <c r="G26" s="44"/>
    </row>
    <row r="27" spans="2:7" x14ac:dyDescent="0.2">
      <c r="G27" s="44"/>
    </row>
    <row r="28" spans="2:7" x14ac:dyDescent="0.2">
      <c r="B28" s="7" t="s">
        <v>35</v>
      </c>
      <c r="G28" s="44"/>
    </row>
    <row r="29" spans="2:7" x14ac:dyDescent="0.2">
      <c r="B29" s="1" t="s">
        <v>36</v>
      </c>
      <c r="C29" s="9">
        <v>4784482885</v>
      </c>
      <c r="D29" s="45"/>
      <c r="E29" s="9">
        <v>4479515909</v>
      </c>
      <c r="G29" s="45"/>
    </row>
    <row r="30" spans="2:7" x14ac:dyDescent="0.2">
      <c r="B30" s="6" t="s">
        <v>33</v>
      </c>
      <c r="C30" s="12">
        <v>3269100</v>
      </c>
      <c r="D30" s="45"/>
      <c r="E30" s="12">
        <v>2996666</v>
      </c>
      <c r="G30" s="45"/>
    </row>
    <row r="31" spans="2:7" x14ac:dyDescent="0.2">
      <c r="C31" s="57">
        <f>SUM(C29:C30)</f>
        <v>4787751985</v>
      </c>
      <c r="D31" s="45"/>
      <c r="E31" s="57">
        <f>SUM(E29:E30)</f>
        <v>4482512575</v>
      </c>
      <c r="G31" s="45"/>
    </row>
    <row r="32" spans="2:7" x14ac:dyDescent="0.2">
      <c r="C32" s="16"/>
      <c r="D32" s="2"/>
      <c r="E32" s="16"/>
      <c r="G32" s="98"/>
    </row>
    <row r="33" spans="2:7" x14ac:dyDescent="0.2">
      <c r="B33" s="5" t="s">
        <v>8</v>
      </c>
      <c r="C33" s="17">
        <v>154391722</v>
      </c>
      <c r="D33" s="2"/>
      <c r="E33" s="17">
        <v>99609381</v>
      </c>
      <c r="G33" s="98"/>
    </row>
    <row r="34" spans="2:7" x14ac:dyDescent="0.2">
      <c r="B34" s="1" t="s">
        <v>1</v>
      </c>
      <c r="G34" s="44"/>
    </row>
    <row r="35" spans="2:7" x14ac:dyDescent="0.2">
      <c r="C35" s="16"/>
      <c r="D35" s="2"/>
      <c r="E35" s="16"/>
      <c r="G35" s="98"/>
    </row>
    <row r="36" spans="2:7" ht="13.5" thickBot="1" x14ac:dyDescent="0.25">
      <c r="B36" s="5" t="s">
        <v>9</v>
      </c>
      <c r="C36" s="13">
        <f>SUM(C18,C23,C31,C33)</f>
        <v>7114616058</v>
      </c>
      <c r="D36" s="46"/>
      <c r="E36" s="13">
        <f>SUM(E18,E23,E31,E33)</f>
        <v>6764498704</v>
      </c>
      <c r="G36" s="104"/>
    </row>
    <row r="37" spans="2:7" x14ac:dyDescent="0.2">
      <c r="C37" s="16"/>
      <c r="D37" s="2"/>
      <c r="E37" s="16"/>
      <c r="G37" s="98"/>
    </row>
    <row r="38" spans="2:7" x14ac:dyDescent="0.2">
      <c r="C38" s="16"/>
      <c r="D38" s="2"/>
      <c r="E38" s="16"/>
      <c r="G38" s="98"/>
    </row>
    <row r="39" spans="2:7" x14ac:dyDescent="0.2">
      <c r="B39" s="7" t="s">
        <v>10</v>
      </c>
      <c r="C39" s="16"/>
      <c r="D39" s="2"/>
      <c r="E39" s="16"/>
      <c r="G39" s="98"/>
    </row>
    <row r="40" spans="2:7" x14ac:dyDescent="0.2">
      <c r="B40" s="1" t="s">
        <v>11</v>
      </c>
      <c r="C40" s="16">
        <v>190409869</v>
      </c>
      <c r="D40" s="2"/>
      <c r="E40" s="16">
        <v>176799073</v>
      </c>
      <c r="G40" s="98"/>
    </row>
    <row r="41" spans="2:7" x14ac:dyDescent="0.2">
      <c r="B41" s="1" t="s">
        <v>37</v>
      </c>
      <c r="C41" s="16">
        <v>1416820612</v>
      </c>
      <c r="D41" s="2"/>
      <c r="E41" s="16">
        <v>1336090551</v>
      </c>
      <c r="G41" s="98"/>
    </row>
    <row r="42" spans="2:7" x14ac:dyDescent="0.2">
      <c r="B42" s="1" t="s">
        <v>12</v>
      </c>
      <c r="C42" s="18">
        <v>25149249</v>
      </c>
      <c r="D42" s="2"/>
      <c r="E42" s="18">
        <v>39330222</v>
      </c>
      <c r="G42" s="98"/>
    </row>
    <row r="43" spans="2:7" x14ac:dyDescent="0.2">
      <c r="C43" s="16"/>
      <c r="D43" s="2"/>
      <c r="E43" s="16"/>
      <c r="G43" s="98"/>
    </row>
    <row r="44" spans="2:7" ht="13.5" thickBot="1" x14ac:dyDescent="0.25">
      <c r="B44" s="7" t="s">
        <v>38</v>
      </c>
      <c r="C44" s="19">
        <f>SUM(C40:C42)</f>
        <v>1632379730</v>
      </c>
      <c r="D44" s="2"/>
      <c r="E44" s="19">
        <f>SUM(E40:E42)</f>
        <v>1552219846</v>
      </c>
      <c r="G44" s="98"/>
    </row>
    <row r="45" spans="2:7" x14ac:dyDescent="0.2">
      <c r="C45" s="16"/>
      <c r="D45" s="2"/>
      <c r="E45" s="16"/>
      <c r="G45" s="98"/>
    </row>
    <row r="46" spans="2:7" ht="13.5" thickBot="1" x14ac:dyDescent="0.25">
      <c r="B46" s="5" t="s">
        <v>13</v>
      </c>
      <c r="C46" s="14">
        <f>SUM(C36+C44)</f>
        <v>8746995788</v>
      </c>
      <c r="D46" s="46"/>
      <c r="E46" s="14">
        <f>SUM(E36+E44)</f>
        <v>8316718550</v>
      </c>
      <c r="G46" s="104"/>
    </row>
    <row r="47" spans="2:7" ht="13.5" thickTop="1" x14ac:dyDescent="0.2">
      <c r="G47" s="44"/>
    </row>
    <row r="48" spans="2:7" x14ac:dyDescent="0.2">
      <c r="G48" s="44"/>
    </row>
    <row r="49" spans="2:7" x14ac:dyDescent="0.2">
      <c r="B49" s="1" t="s">
        <v>61</v>
      </c>
      <c r="C49" s="93">
        <v>680265542</v>
      </c>
      <c r="D49" s="45"/>
      <c r="E49" s="93">
        <v>640342043</v>
      </c>
      <c r="G49" s="45"/>
    </row>
    <row r="50" spans="2:7" x14ac:dyDescent="0.2">
      <c r="B50" s="1" t="s">
        <v>28</v>
      </c>
      <c r="C50" s="93">
        <v>-22867160233</v>
      </c>
      <c r="D50" s="45"/>
      <c r="E50" s="93">
        <v>-20605364906</v>
      </c>
      <c r="G50" s="45"/>
    </row>
  </sheetData>
  <mergeCells count="4">
    <mergeCell ref="B4:E4"/>
    <mergeCell ref="B5:E5"/>
    <mergeCell ref="B6:E6"/>
    <mergeCell ref="B7:E7"/>
  </mergeCells>
  <phoneticPr fontId="0" type="noConversion"/>
  <pageMargins left="0.79" right="0.78749999999999998" top="1.1499999999999999" bottom="0.78749999999999998" header="0.43" footer="0"/>
  <pageSetup scale="9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5"/>
  <sheetViews>
    <sheetView showGridLines="0" workbookViewId="0">
      <selection activeCell="E67" sqref="B1:E67"/>
    </sheetView>
  </sheetViews>
  <sheetFormatPr defaultColWidth="11" defaultRowHeight="12.75" x14ac:dyDescent="0.2"/>
  <cols>
    <col min="1" max="1" width="1.7109375" style="1" customWidth="1"/>
    <col min="2" max="2" width="43.5703125" style="1" customWidth="1"/>
    <col min="3" max="3" width="22.140625" style="1" customWidth="1"/>
    <col min="4" max="4" width="2.28515625" style="1" customWidth="1"/>
    <col min="5" max="5" width="20.42578125" style="1" customWidth="1"/>
    <col min="6" max="6" width="11" style="1"/>
    <col min="7" max="7" width="25.42578125" style="1" customWidth="1"/>
    <col min="8" max="8" width="16.5703125" style="1" customWidth="1"/>
    <col min="9" max="16384" width="11" style="1"/>
  </cols>
  <sheetData>
    <row r="2" spans="2:8" ht="18" x14ac:dyDescent="0.25">
      <c r="B2" s="152" t="s">
        <v>1</v>
      </c>
      <c r="C2" s="152"/>
      <c r="D2" s="152"/>
      <c r="E2" s="152"/>
    </row>
    <row r="3" spans="2:8" x14ac:dyDescent="0.2">
      <c r="B3" s="150" t="s">
        <v>113</v>
      </c>
      <c r="C3" s="150"/>
      <c r="D3" s="150"/>
      <c r="E3" s="150"/>
      <c r="F3" s="33"/>
    </row>
    <row r="4" spans="2:8" x14ac:dyDescent="0.2">
      <c r="B4" s="153" t="s">
        <v>147</v>
      </c>
      <c r="C4" s="153"/>
      <c r="D4" s="153"/>
      <c r="E4" s="153"/>
      <c r="F4" s="33"/>
    </row>
    <row r="5" spans="2:8" x14ac:dyDescent="0.2">
      <c r="B5" s="150" t="s">
        <v>77</v>
      </c>
      <c r="C5" s="150"/>
      <c r="D5" s="150"/>
      <c r="E5" s="150"/>
      <c r="F5" s="33"/>
    </row>
    <row r="6" spans="2:8" ht="15" x14ac:dyDescent="0.2">
      <c r="B6" s="15"/>
      <c r="C6" s="15"/>
    </row>
    <row r="7" spans="2:8" ht="15" x14ac:dyDescent="0.2">
      <c r="B7" s="15"/>
      <c r="C7" s="95">
        <v>2017</v>
      </c>
      <c r="E7" s="36">
        <v>2016</v>
      </c>
    </row>
    <row r="8" spans="2:8" ht="15.75" x14ac:dyDescent="0.25">
      <c r="B8" s="3" t="s">
        <v>55</v>
      </c>
      <c r="C8" s="34" t="s">
        <v>144</v>
      </c>
      <c r="E8" s="34" t="s">
        <v>144</v>
      </c>
      <c r="G8" s="44"/>
      <c r="H8" s="44"/>
    </row>
    <row r="9" spans="2:8" x14ac:dyDescent="0.2">
      <c r="G9" s="44"/>
      <c r="H9" s="44"/>
    </row>
    <row r="10" spans="2:8" x14ac:dyDescent="0.2">
      <c r="B10" s="1" t="s">
        <v>39</v>
      </c>
      <c r="C10" s="98">
        <v>218458683</v>
      </c>
      <c r="D10" s="40"/>
      <c r="E10" s="98">
        <v>199841910</v>
      </c>
      <c r="G10" s="98"/>
      <c r="H10" s="16"/>
    </row>
    <row r="11" spans="2:8" x14ac:dyDescent="0.2">
      <c r="B11" s="1" t="s">
        <v>69</v>
      </c>
      <c r="C11" s="98">
        <v>53359346</v>
      </c>
      <c r="D11" s="39"/>
      <c r="E11" s="98">
        <v>54255337</v>
      </c>
      <c r="G11" s="98"/>
      <c r="H11" s="16"/>
    </row>
    <row r="12" spans="2:8" x14ac:dyDescent="0.2">
      <c r="B12" s="1" t="s">
        <v>80</v>
      </c>
      <c r="C12" s="99">
        <v>0</v>
      </c>
      <c r="D12" s="39"/>
      <c r="E12" s="99">
        <v>0</v>
      </c>
      <c r="G12" s="98"/>
      <c r="H12" s="16"/>
    </row>
    <row r="13" spans="2:8" x14ac:dyDescent="0.2">
      <c r="C13" s="102">
        <f>SUM(C10:C12)</f>
        <v>271818029</v>
      </c>
      <c r="D13" s="39"/>
      <c r="E13" s="102">
        <f>SUM(E10:E12)</f>
        <v>254097247</v>
      </c>
      <c r="G13" s="104"/>
      <c r="H13" s="46"/>
    </row>
    <row r="14" spans="2:8" x14ac:dyDescent="0.2">
      <c r="C14" s="98"/>
      <c r="D14" s="39"/>
      <c r="E14" s="98"/>
      <c r="G14" s="98"/>
      <c r="H14" s="16"/>
    </row>
    <row r="15" spans="2:8" x14ac:dyDescent="0.2">
      <c r="B15" s="5" t="s">
        <v>56</v>
      </c>
      <c r="C15" s="98"/>
      <c r="D15" s="39"/>
      <c r="E15" s="98"/>
      <c r="G15" s="98"/>
      <c r="H15" s="16"/>
    </row>
    <row r="16" spans="2:8" x14ac:dyDescent="0.2">
      <c r="B16" s="1" t="s">
        <v>54</v>
      </c>
      <c r="C16" s="98">
        <v>-99347050</v>
      </c>
      <c r="D16" s="39"/>
      <c r="E16" s="98">
        <v>-93128634</v>
      </c>
      <c r="G16" s="98"/>
      <c r="H16" s="16"/>
    </row>
    <row r="17" spans="2:8" x14ac:dyDescent="0.2">
      <c r="B17" s="1" t="s">
        <v>70</v>
      </c>
      <c r="C17" s="100">
        <v>-4009091</v>
      </c>
      <c r="D17" s="39"/>
      <c r="E17" s="100">
        <v>-4670048</v>
      </c>
      <c r="G17" s="98"/>
      <c r="H17" s="16"/>
    </row>
    <row r="18" spans="2:8" x14ac:dyDescent="0.2">
      <c r="C18" s="102">
        <f>SUM(C16:C17)</f>
        <v>-103356141</v>
      </c>
      <c r="D18" s="39"/>
      <c r="E18" s="102">
        <f>SUM(E16:E17)</f>
        <v>-97798682</v>
      </c>
      <c r="G18" s="104"/>
      <c r="H18" s="46"/>
    </row>
    <row r="19" spans="2:8" x14ac:dyDescent="0.2">
      <c r="C19" s="98"/>
      <c r="D19" s="39"/>
      <c r="E19" s="98"/>
      <c r="G19" s="98"/>
      <c r="H19" s="16"/>
    </row>
    <row r="20" spans="2:8" ht="13.5" thickBot="1" x14ac:dyDescent="0.25">
      <c r="B20" s="5" t="s">
        <v>40</v>
      </c>
      <c r="C20" s="101">
        <f>SUM(C13,C18)</f>
        <v>168461888</v>
      </c>
      <c r="D20" s="39"/>
      <c r="E20" s="101">
        <v>156298565</v>
      </c>
      <c r="G20" s="98"/>
      <c r="H20" s="16"/>
    </row>
    <row r="21" spans="2:8" x14ac:dyDescent="0.2">
      <c r="C21" s="98"/>
      <c r="D21" s="39"/>
      <c r="E21" s="98"/>
      <c r="G21" s="98"/>
      <c r="H21" s="16"/>
    </row>
    <row r="22" spans="2:8" x14ac:dyDescent="0.2">
      <c r="B22" s="5" t="s">
        <v>41</v>
      </c>
      <c r="C22" s="98">
        <v>-8472398</v>
      </c>
      <c r="D22" s="39"/>
      <c r="E22" s="98">
        <v>-5298064</v>
      </c>
      <c r="G22" s="98"/>
      <c r="H22" s="16"/>
    </row>
    <row r="23" spans="2:8" x14ac:dyDescent="0.2">
      <c r="B23" s="5" t="s">
        <v>71</v>
      </c>
      <c r="C23" s="100">
        <v>-609001</v>
      </c>
      <c r="D23" s="39"/>
      <c r="E23" s="100">
        <v>-1005</v>
      </c>
      <c r="G23" s="98"/>
      <c r="H23" s="16"/>
    </row>
    <row r="24" spans="2:8" x14ac:dyDescent="0.2">
      <c r="B24" s="5"/>
      <c r="C24" s="102">
        <f>SUM(C22:C23)</f>
        <v>-9081399</v>
      </c>
      <c r="D24" s="39"/>
      <c r="E24" s="102">
        <f>SUM(E22:E23)</f>
        <v>-5299069</v>
      </c>
      <c r="G24" s="104"/>
      <c r="H24" s="46"/>
    </row>
    <row r="25" spans="2:8" x14ac:dyDescent="0.2">
      <c r="C25" s="98"/>
      <c r="D25" s="39"/>
      <c r="E25" s="98"/>
      <c r="G25" s="98"/>
      <c r="H25" s="16"/>
    </row>
    <row r="26" spans="2:8" x14ac:dyDescent="0.2">
      <c r="B26" s="5" t="s">
        <v>42</v>
      </c>
      <c r="C26" s="98">
        <f>SUM(C20,C24)</f>
        <v>159380489</v>
      </c>
      <c r="D26" s="39"/>
      <c r="E26" s="98">
        <f>E20+E24</f>
        <v>150999496</v>
      </c>
      <c r="G26" s="98"/>
      <c r="H26" s="16"/>
    </row>
    <row r="27" spans="2:8" x14ac:dyDescent="0.2">
      <c r="B27" s="5"/>
      <c r="C27" s="98"/>
      <c r="D27" s="39"/>
      <c r="E27" s="98"/>
      <c r="G27" s="98"/>
      <c r="H27" s="16"/>
    </row>
    <row r="28" spans="2:8" x14ac:dyDescent="0.2">
      <c r="B28" s="1" t="s">
        <v>63</v>
      </c>
      <c r="C28" s="98">
        <v>660331</v>
      </c>
      <c r="D28" s="39"/>
      <c r="E28" s="98">
        <v>288592</v>
      </c>
      <c r="G28" s="98"/>
      <c r="H28" s="16"/>
    </row>
    <row r="29" spans="2:8" x14ac:dyDescent="0.2">
      <c r="B29" s="5"/>
      <c r="C29" s="98"/>
      <c r="D29" s="39"/>
      <c r="E29" s="98"/>
      <c r="G29" s="98"/>
      <c r="H29" s="16"/>
    </row>
    <row r="30" spans="2:8" x14ac:dyDescent="0.2">
      <c r="B30" s="5" t="s">
        <v>0</v>
      </c>
      <c r="C30" s="98" t="s">
        <v>1</v>
      </c>
      <c r="D30" s="39"/>
      <c r="E30" s="98" t="s">
        <v>1</v>
      </c>
      <c r="G30" s="98"/>
      <c r="H30" s="16"/>
    </row>
    <row r="31" spans="2:8" x14ac:dyDescent="0.2">
      <c r="B31" s="1" t="s">
        <v>52</v>
      </c>
      <c r="C31" s="98">
        <v>10761857</v>
      </c>
      <c r="D31" s="39"/>
      <c r="E31" s="98">
        <v>10712893</v>
      </c>
      <c r="G31" s="98"/>
      <c r="H31" s="16"/>
    </row>
    <row r="32" spans="2:8" x14ac:dyDescent="0.2">
      <c r="B32" s="1" t="s">
        <v>53</v>
      </c>
      <c r="C32" s="98">
        <v>742991</v>
      </c>
      <c r="D32" s="39"/>
      <c r="E32" s="98">
        <v>780311</v>
      </c>
      <c r="G32" s="98"/>
      <c r="H32" s="16"/>
    </row>
    <row r="33" spans="2:8" x14ac:dyDescent="0.2">
      <c r="B33" s="1" t="s">
        <v>81</v>
      </c>
      <c r="C33" s="99">
        <v>16145034</v>
      </c>
      <c r="D33" s="39"/>
      <c r="E33" s="99">
        <v>15726050</v>
      </c>
      <c r="G33" s="98"/>
      <c r="H33" s="16"/>
    </row>
    <row r="34" spans="2:8" x14ac:dyDescent="0.2">
      <c r="C34" s="102">
        <f>SUM(C31:C33)</f>
        <v>27649882</v>
      </c>
      <c r="D34" s="39"/>
      <c r="E34" s="102">
        <f>SUM(E31:E33)</f>
        <v>27219254</v>
      </c>
      <c r="G34" s="104"/>
      <c r="H34" s="46"/>
    </row>
    <row r="35" spans="2:8" x14ac:dyDescent="0.2">
      <c r="C35" s="98"/>
      <c r="D35" s="39"/>
      <c r="E35" s="98"/>
      <c r="G35" s="98"/>
      <c r="H35" s="16"/>
    </row>
    <row r="36" spans="2:8" x14ac:dyDescent="0.2">
      <c r="B36" s="5" t="s">
        <v>2</v>
      </c>
      <c r="C36" s="98"/>
      <c r="D36" s="39"/>
      <c r="E36" s="98"/>
      <c r="G36" s="98"/>
      <c r="H36" s="16"/>
    </row>
    <row r="37" spans="2:8" x14ac:dyDescent="0.2">
      <c r="B37" s="8" t="s">
        <v>52</v>
      </c>
      <c r="C37" s="98">
        <v>-14409330</v>
      </c>
      <c r="D37" s="39"/>
      <c r="E37" s="98">
        <v>-10130341</v>
      </c>
      <c r="G37" s="98"/>
      <c r="H37" s="16"/>
    </row>
    <row r="38" spans="2:8" x14ac:dyDescent="0.2">
      <c r="B38" s="8" t="s">
        <v>68</v>
      </c>
      <c r="C38" s="99">
        <v>0</v>
      </c>
      <c r="D38" s="39"/>
      <c r="E38" s="99">
        <v>0</v>
      </c>
      <c r="G38" s="98"/>
      <c r="H38" s="16"/>
    </row>
    <row r="39" spans="2:8" x14ac:dyDescent="0.2">
      <c r="B39" s="8"/>
      <c r="C39" s="102">
        <f>SUM(C37:C38)</f>
        <v>-14409330</v>
      </c>
      <c r="D39" s="39"/>
      <c r="E39" s="102">
        <f>SUM(E37:E38)</f>
        <v>-10130341</v>
      </c>
      <c r="G39" s="104"/>
      <c r="H39" s="46"/>
    </row>
    <row r="40" spans="2:8" x14ac:dyDescent="0.2">
      <c r="B40" s="5"/>
      <c r="C40" s="98"/>
      <c r="D40" s="39"/>
      <c r="E40" s="98"/>
      <c r="G40" s="98"/>
      <c r="H40" s="16"/>
    </row>
    <row r="41" spans="2:8" x14ac:dyDescent="0.2">
      <c r="B41" s="5" t="s">
        <v>43</v>
      </c>
      <c r="C41" s="98"/>
      <c r="D41" s="39"/>
      <c r="E41" s="98"/>
      <c r="G41" s="98"/>
      <c r="H41" s="16"/>
    </row>
    <row r="42" spans="2:8" x14ac:dyDescent="0.2">
      <c r="B42" s="1" t="s">
        <v>72</v>
      </c>
      <c r="C42" s="98">
        <v>-70074982</v>
      </c>
      <c r="D42" s="39"/>
      <c r="E42" s="98">
        <v>-68229650</v>
      </c>
      <c r="G42" s="98"/>
      <c r="H42" s="16"/>
    </row>
    <row r="43" spans="2:8" x14ac:dyDescent="0.2">
      <c r="B43" s="1" t="s">
        <v>44</v>
      </c>
      <c r="C43" s="98">
        <v>-9349605</v>
      </c>
      <c r="D43" s="39"/>
      <c r="E43" s="98">
        <v>-8661043</v>
      </c>
      <c r="G43" s="98"/>
      <c r="H43" s="16"/>
    </row>
    <row r="44" spans="2:8" x14ac:dyDescent="0.2">
      <c r="B44" s="1" t="s">
        <v>45</v>
      </c>
      <c r="C44" s="98">
        <v>-7312415</v>
      </c>
      <c r="D44" s="39"/>
      <c r="E44" s="98">
        <v>-6242231</v>
      </c>
      <c r="G44" s="98"/>
      <c r="H44" s="16"/>
    </row>
    <row r="45" spans="2:8" x14ac:dyDescent="0.2">
      <c r="B45" s="1" t="s">
        <v>46</v>
      </c>
      <c r="C45" s="98">
        <v>-3430736</v>
      </c>
      <c r="D45" s="39"/>
      <c r="E45" s="98">
        <v>-1540365</v>
      </c>
      <c r="G45" s="98"/>
      <c r="H45" s="16"/>
    </row>
    <row r="46" spans="2:8" x14ac:dyDescent="0.2">
      <c r="B46" s="1" t="s">
        <v>47</v>
      </c>
      <c r="C46" s="100">
        <v>-47979197</v>
      </c>
      <c r="D46" s="39"/>
      <c r="E46" s="100">
        <v>-44401261</v>
      </c>
      <c r="G46" s="98"/>
      <c r="H46" s="16"/>
    </row>
    <row r="47" spans="2:8" x14ac:dyDescent="0.2">
      <c r="B47" s="5"/>
      <c r="C47" s="103">
        <f>SUM(C42:C46)</f>
        <v>-138146935</v>
      </c>
      <c r="D47" s="39"/>
      <c r="E47" s="103">
        <f>SUM(E42:E46)</f>
        <v>-129074550</v>
      </c>
      <c r="G47" s="104"/>
      <c r="H47" s="46"/>
    </row>
    <row r="48" spans="2:8" x14ac:dyDescent="0.2">
      <c r="B48" s="5"/>
      <c r="C48" s="98"/>
      <c r="D48" s="39"/>
      <c r="E48" s="98"/>
      <c r="G48" s="98"/>
      <c r="H48" s="16"/>
    </row>
    <row r="49" spans="2:8" ht="13.5" thickBot="1" x14ac:dyDescent="0.25">
      <c r="B49" s="5" t="s">
        <v>48</v>
      </c>
      <c r="C49" s="101">
        <f>C26+C34+C39+CB4939+C47+C28</f>
        <v>35134437</v>
      </c>
      <c r="D49" s="39"/>
      <c r="E49" s="101">
        <f>E26+E34+E39+CD4939+E47+E28</f>
        <v>39302451</v>
      </c>
      <c r="G49" s="98"/>
      <c r="H49" s="16"/>
    </row>
    <row r="50" spans="2:8" x14ac:dyDescent="0.2">
      <c r="B50" s="5"/>
      <c r="C50" s="98"/>
      <c r="D50" s="39"/>
      <c r="E50" s="98"/>
      <c r="G50" s="98"/>
      <c r="H50" s="16"/>
    </row>
    <row r="51" spans="2:8" x14ac:dyDescent="0.2">
      <c r="B51" s="5" t="s">
        <v>49</v>
      </c>
      <c r="C51" s="98" t="s">
        <v>1</v>
      </c>
      <c r="D51" s="39"/>
      <c r="E51" s="98" t="s">
        <v>1</v>
      </c>
      <c r="G51" s="98"/>
      <c r="H51" s="16"/>
    </row>
    <row r="52" spans="2:8" x14ac:dyDescent="0.2">
      <c r="B52" s="1" t="s">
        <v>50</v>
      </c>
      <c r="C52" s="98">
        <v>2493324</v>
      </c>
      <c r="D52" s="39"/>
      <c r="E52" s="98">
        <v>2394530</v>
      </c>
      <c r="G52" s="98"/>
      <c r="H52" s="16"/>
    </row>
    <row r="53" spans="2:8" x14ac:dyDescent="0.2">
      <c r="B53" s="1" t="s">
        <v>47</v>
      </c>
      <c r="C53" s="100">
        <v>-10867511</v>
      </c>
      <c r="D53" s="39"/>
      <c r="E53" s="100">
        <v>-1625351</v>
      </c>
      <c r="G53" s="98"/>
      <c r="H53" s="16"/>
    </row>
    <row r="54" spans="2:8" x14ac:dyDescent="0.2">
      <c r="C54" s="104">
        <f>SUM(C52:C53)</f>
        <v>-8374187</v>
      </c>
      <c r="D54" s="39"/>
      <c r="E54" s="104">
        <f>SUM(E52:E53)</f>
        <v>769179</v>
      </c>
      <c r="G54" s="104"/>
      <c r="H54" s="46"/>
    </row>
    <row r="55" spans="2:8" x14ac:dyDescent="0.2">
      <c r="C55" s="98"/>
      <c r="D55" s="39"/>
      <c r="E55" s="98"/>
      <c r="G55" s="98"/>
      <c r="H55" s="16"/>
    </row>
    <row r="56" spans="2:8" x14ac:dyDescent="0.2">
      <c r="B56" s="5" t="s">
        <v>73</v>
      </c>
      <c r="C56" s="99">
        <f>SUM(C49+C54)</f>
        <v>26760250</v>
      </c>
      <c r="D56" s="39"/>
      <c r="E56" s="99">
        <f>SUM(E49+E54)</f>
        <v>40071630</v>
      </c>
      <c r="G56" s="98"/>
      <c r="H56" s="16"/>
    </row>
    <row r="57" spans="2:8" x14ac:dyDescent="0.2">
      <c r="D57" s="39"/>
      <c r="G57" s="44"/>
      <c r="H57" s="44"/>
    </row>
    <row r="58" spans="2:8" x14ac:dyDescent="0.2">
      <c r="B58" s="1" t="s">
        <v>51</v>
      </c>
      <c r="C58" s="20">
        <v>-1611001</v>
      </c>
      <c r="D58" s="39"/>
      <c r="E58" s="20">
        <v>-741408</v>
      </c>
      <c r="G58" s="94"/>
      <c r="H58" s="94"/>
    </row>
    <row r="59" spans="2:8" ht="15" x14ac:dyDescent="0.2">
      <c r="B59" s="15"/>
      <c r="C59" s="20"/>
      <c r="D59" s="42"/>
      <c r="E59" s="20"/>
      <c r="G59" s="94"/>
      <c r="H59" s="94"/>
    </row>
    <row r="60" spans="2:8" ht="16.5" thickBot="1" x14ac:dyDescent="0.3">
      <c r="B60" s="3" t="s">
        <v>3</v>
      </c>
      <c r="C60" s="89">
        <f>SUM(C56+C58)</f>
        <v>25149249</v>
      </c>
      <c r="D60" s="42"/>
      <c r="E60" s="89">
        <f>SUM(E56+E58)</f>
        <v>39330222</v>
      </c>
      <c r="G60" s="48"/>
      <c r="H60" s="48"/>
    </row>
    <row r="61" spans="2:8" ht="16.5" thickTop="1" x14ac:dyDescent="0.25">
      <c r="B61" s="3"/>
      <c r="C61" s="21"/>
      <c r="E61" s="48"/>
    </row>
    <row r="62" spans="2:8" ht="15.75" x14ac:dyDescent="0.25">
      <c r="B62" s="25"/>
      <c r="C62" s="21"/>
      <c r="E62" s="48"/>
    </row>
    <row r="63" spans="2:8" ht="15" x14ac:dyDescent="0.2">
      <c r="B63" s="25"/>
      <c r="C63" s="26"/>
      <c r="E63" s="20"/>
    </row>
    <row r="64" spans="2:8" ht="15" x14ac:dyDescent="0.2">
      <c r="B64" s="22" t="s">
        <v>115</v>
      </c>
      <c r="C64" s="22"/>
      <c r="D64" s="15"/>
      <c r="E64" s="90"/>
    </row>
    <row r="65" spans="2:5" ht="15" x14ac:dyDescent="0.2">
      <c r="B65" s="22" t="s">
        <v>142</v>
      </c>
      <c r="C65" s="22"/>
      <c r="D65" s="15"/>
      <c r="E65" s="90"/>
    </row>
    <row r="66" spans="2:5" ht="15" x14ac:dyDescent="0.2">
      <c r="B66" s="25"/>
      <c r="C66" s="25"/>
      <c r="D66" s="15"/>
    </row>
    <row r="67" spans="2:5" ht="15" x14ac:dyDescent="0.2">
      <c r="B67" s="23"/>
      <c r="D67" s="24"/>
    </row>
    <row r="68" spans="2:5" ht="15" x14ac:dyDescent="0.2">
      <c r="B68" s="25"/>
      <c r="C68" s="25"/>
      <c r="D68" s="15"/>
    </row>
    <row r="69" spans="2:5" ht="15" x14ac:dyDescent="0.2">
      <c r="B69" s="25"/>
      <c r="C69" s="25"/>
    </row>
    <row r="70" spans="2:5" ht="15" x14ac:dyDescent="0.2">
      <c r="B70" s="25"/>
      <c r="C70" s="25"/>
    </row>
    <row r="71" spans="2:5" ht="15" x14ac:dyDescent="0.2">
      <c r="B71" s="25"/>
      <c r="C71" s="25"/>
    </row>
    <row r="72" spans="2:5" ht="15" x14ac:dyDescent="0.2">
      <c r="B72" s="25"/>
      <c r="C72" s="25"/>
    </row>
    <row r="73" spans="2:5" ht="15" x14ac:dyDescent="0.2">
      <c r="B73" s="25"/>
      <c r="C73" s="25"/>
    </row>
    <row r="74" spans="2:5" ht="15" x14ac:dyDescent="0.2">
      <c r="B74" s="25"/>
      <c r="C74" s="25"/>
    </row>
    <row r="75" spans="2:5" ht="15" x14ac:dyDescent="0.2">
      <c r="B75" s="25"/>
      <c r="C75" s="25"/>
    </row>
  </sheetData>
  <mergeCells count="4">
    <mergeCell ref="B2:E2"/>
    <mergeCell ref="B3:E3"/>
    <mergeCell ref="B4:E4"/>
    <mergeCell ref="B5:E5"/>
  </mergeCells>
  <phoneticPr fontId="0" type="noConversion"/>
  <printOptions horizontalCentered="1" verticalCentered="1"/>
  <pageMargins left="0.21" right="0.3" top="1.1299999999999999" bottom="0.64" header="0.49" footer="0"/>
  <pageSetup scale="76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E56" sqref="B1:E56"/>
    </sheetView>
  </sheetViews>
  <sheetFormatPr defaultColWidth="11.42578125" defaultRowHeight="12.75" x14ac:dyDescent="0.2"/>
  <cols>
    <col min="1" max="1" width="2.85546875" style="35" customWidth="1"/>
    <col min="2" max="2" width="45" style="35" customWidth="1"/>
    <col min="3" max="3" width="21.85546875" style="27" customWidth="1"/>
    <col min="4" max="4" width="8.28515625" style="38" customWidth="1"/>
    <col min="5" max="5" width="17.28515625" style="35" customWidth="1"/>
    <col min="6" max="7" width="11.42578125" style="35"/>
    <col min="8" max="8" width="12.28515625" style="35" customWidth="1"/>
    <col min="9" max="231" width="11.42578125" style="35"/>
    <col min="232" max="232" width="69.140625" style="35" bestFit="1" customWidth="1"/>
    <col min="233" max="233" width="24.42578125" style="35" customWidth="1"/>
    <col min="234" max="487" width="11.42578125" style="35"/>
    <col min="488" max="488" width="69.140625" style="35" bestFit="1" customWidth="1"/>
    <col min="489" max="489" width="24.42578125" style="35" customWidth="1"/>
    <col min="490" max="743" width="11.42578125" style="35"/>
    <col min="744" max="744" width="69.140625" style="35" bestFit="1" customWidth="1"/>
    <col min="745" max="745" width="24.42578125" style="35" customWidth="1"/>
    <col min="746" max="999" width="11.42578125" style="35"/>
    <col min="1000" max="1000" width="69.140625" style="35" bestFit="1" customWidth="1"/>
    <col min="1001" max="1001" width="24.42578125" style="35" customWidth="1"/>
    <col min="1002" max="1255" width="11.42578125" style="35"/>
    <col min="1256" max="1256" width="69.140625" style="35" bestFit="1" customWidth="1"/>
    <col min="1257" max="1257" width="24.42578125" style="35" customWidth="1"/>
    <col min="1258" max="1511" width="11.42578125" style="35"/>
    <col min="1512" max="1512" width="69.140625" style="35" bestFit="1" customWidth="1"/>
    <col min="1513" max="1513" width="24.42578125" style="35" customWidth="1"/>
    <col min="1514" max="1767" width="11.42578125" style="35"/>
    <col min="1768" max="1768" width="69.140625" style="35" bestFit="1" customWidth="1"/>
    <col min="1769" max="1769" width="24.42578125" style="35" customWidth="1"/>
    <col min="1770" max="2023" width="11.42578125" style="35"/>
    <col min="2024" max="2024" width="69.140625" style="35" bestFit="1" customWidth="1"/>
    <col min="2025" max="2025" width="24.42578125" style="35" customWidth="1"/>
    <col min="2026" max="2279" width="11.42578125" style="35"/>
    <col min="2280" max="2280" width="69.140625" style="35" bestFit="1" customWidth="1"/>
    <col min="2281" max="2281" width="24.42578125" style="35" customWidth="1"/>
    <col min="2282" max="2535" width="11.42578125" style="35"/>
    <col min="2536" max="2536" width="69.140625" style="35" bestFit="1" customWidth="1"/>
    <col min="2537" max="2537" width="24.42578125" style="35" customWidth="1"/>
    <col min="2538" max="2791" width="11.42578125" style="35"/>
    <col min="2792" max="2792" width="69.140625" style="35" bestFit="1" customWidth="1"/>
    <col min="2793" max="2793" width="24.42578125" style="35" customWidth="1"/>
    <col min="2794" max="3047" width="11.42578125" style="35"/>
    <col min="3048" max="3048" width="69.140625" style="35" bestFit="1" customWidth="1"/>
    <col min="3049" max="3049" width="24.42578125" style="35" customWidth="1"/>
    <col min="3050" max="3303" width="11.42578125" style="35"/>
    <col min="3304" max="3304" width="69.140625" style="35" bestFit="1" customWidth="1"/>
    <col min="3305" max="3305" width="24.42578125" style="35" customWidth="1"/>
    <col min="3306" max="3559" width="11.42578125" style="35"/>
    <col min="3560" max="3560" width="69.140625" style="35" bestFit="1" customWidth="1"/>
    <col min="3561" max="3561" width="24.42578125" style="35" customWidth="1"/>
    <col min="3562" max="3815" width="11.42578125" style="35"/>
    <col min="3816" max="3816" width="69.140625" style="35" bestFit="1" customWidth="1"/>
    <col min="3817" max="3817" width="24.42578125" style="35" customWidth="1"/>
    <col min="3818" max="4071" width="11.42578125" style="35"/>
    <col min="4072" max="4072" width="69.140625" style="35" bestFit="1" customWidth="1"/>
    <col min="4073" max="4073" width="24.42578125" style="35" customWidth="1"/>
    <col min="4074" max="4327" width="11.42578125" style="35"/>
    <col min="4328" max="4328" width="69.140625" style="35" bestFit="1" customWidth="1"/>
    <col min="4329" max="4329" width="24.42578125" style="35" customWidth="1"/>
    <col min="4330" max="4583" width="11.42578125" style="35"/>
    <col min="4584" max="4584" width="69.140625" style="35" bestFit="1" customWidth="1"/>
    <col min="4585" max="4585" width="24.42578125" style="35" customWidth="1"/>
    <col min="4586" max="4839" width="11.42578125" style="35"/>
    <col min="4840" max="4840" width="69.140625" style="35" bestFit="1" customWidth="1"/>
    <col min="4841" max="4841" width="24.42578125" style="35" customWidth="1"/>
    <col min="4842" max="5095" width="11.42578125" style="35"/>
    <col min="5096" max="5096" width="69.140625" style="35" bestFit="1" customWidth="1"/>
    <col min="5097" max="5097" width="24.42578125" style="35" customWidth="1"/>
    <col min="5098" max="5351" width="11.42578125" style="35"/>
    <col min="5352" max="5352" width="69.140625" style="35" bestFit="1" customWidth="1"/>
    <col min="5353" max="5353" width="24.42578125" style="35" customWidth="1"/>
    <col min="5354" max="5607" width="11.42578125" style="35"/>
    <col min="5608" max="5608" width="69.140625" style="35" bestFit="1" customWidth="1"/>
    <col min="5609" max="5609" width="24.42578125" style="35" customWidth="1"/>
    <col min="5610" max="5863" width="11.42578125" style="35"/>
    <col min="5864" max="5864" width="69.140625" style="35" bestFit="1" customWidth="1"/>
    <col min="5865" max="5865" width="24.42578125" style="35" customWidth="1"/>
    <col min="5866" max="6119" width="11.42578125" style="35"/>
    <col min="6120" max="6120" width="69.140625" style="35" bestFit="1" customWidth="1"/>
    <col min="6121" max="6121" width="24.42578125" style="35" customWidth="1"/>
    <col min="6122" max="6375" width="11.42578125" style="35"/>
    <col min="6376" max="6376" width="69.140625" style="35" bestFit="1" customWidth="1"/>
    <col min="6377" max="6377" width="24.42578125" style="35" customWidth="1"/>
    <col min="6378" max="6631" width="11.42578125" style="35"/>
    <col min="6632" max="6632" width="69.140625" style="35" bestFit="1" customWidth="1"/>
    <col min="6633" max="6633" width="24.42578125" style="35" customWidth="1"/>
    <col min="6634" max="6887" width="11.42578125" style="35"/>
    <col min="6888" max="6888" width="69.140625" style="35" bestFit="1" customWidth="1"/>
    <col min="6889" max="6889" width="24.42578125" style="35" customWidth="1"/>
    <col min="6890" max="7143" width="11.42578125" style="35"/>
    <col min="7144" max="7144" width="69.140625" style="35" bestFit="1" customWidth="1"/>
    <col min="7145" max="7145" width="24.42578125" style="35" customWidth="1"/>
    <col min="7146" max="7399" width="11.42578125" style="35"/>
    <col min="7400" max="7400" width="69.140625" style="35" bestFit="1" customWidth="1"/>
    <col min="7401" max="7401" width="24.42578125" style="35" customWidth="1"/>
    <col min="7402" max="7655" width="11.42578125" style="35"/>
    <col min="7656" max="7656" width="69.140625" style="35" bestFit="1" customWidth="1"/>
    <col min="7657" max="7657" width="24.42578125" style="35" customWidth="1"/>
    <col min="7658" max="7911" width="11.42578125" style="35"/>
    <col min="7912" max="7912" width="69.140625" style="35" bestFit="1" customWidth="1"/>
    <col min="7913" max="7913" width="24.42578125" style="35" customWidth="1"/>
    <col min="7914" max="8167" width="11.42578125" style="35"/>
    <col min="8168" max="8168" width="69.140625" style="35" bestFit="1" customWidth="1"/>
    <col min="8169" max="8169" width="24.42578125" style="35" customWidth="1"/>
    <col min="8170" max="8423" width="11.42578125" style="35"/>
    <col min="8424" max="8424" width="69.140625" style="35" bestFit="1" customWidth="1"/>
    <col min="8425" max="8425" width="24.42578125" style="35" customWidth="1"/>
    <col min="8426" max="8679" width="11.42578125" style="35"/>
    <col min="8680" max="8680" width="69.140625" style="35" bestFit="1" customWidth="1"/>
    <col min="8681" max="8681" width="24.42578125" style="35" customWidth="1"/>
    <col min="8682" max="8935" width="11.42578125" style="35"/>
    <col min="8936" max="8936" width="69.140625" style="35" bestFit="1" customWidth="1"/>
    <col min="8937" max="8937" width="24.42578125" style="35" customWidth="1"/>
    <col min="8938" max="9191" width="11.42578125" style="35"/>
    <col min="9192" max="9192" width="69.140625" style="35" bestFit="1" customWidth="1"/>
    <col min="9193" max="9193" width="24.42578125" style="35" customWidth="1"/>
    <col min="9194" max="9447" width="11.42578125" style="35"/>
    <col min="9448" max="9448" width="69.140625" style="35" bestFit="1" customWidth="1"/>
    <col min="9449" max="9449" width="24.42578125" style="35" customWidth="1"/>
    <col min="9450" max="9703" width="11.42578125" style="35"/>
    <col min="9704" max="9704" width="69.140625" style="35" bestFit="1" customWidth="1"/>
    <col min="9705" max="9705" width="24.42578125" style="35" customWidth="1"/>
    <col min="9706" max="9959" width="11.42578125" style="35"/>
    <col min="9960" max="9960" width="69.140625" style="35" bestFit="1" customWidth="1"/>
    <col min="9961" max="9961" width="24.42578125" style="35" customWidth="1"/>
    <col min="9962" max="10215" width="11.42578125" style="35"/>
    <col min="10216" max="10216" width="69.140625" style="35" bestFit="1" customWidth="1"/>
    <col min="10217" max="10217" width="24.42578125" style="35" customWidth="1"/>
    <col min="10218" max="10471" width="11.42578125" style="35"/>
    <col min="10472" max="10472" width="69.140625" style="35" bestFit="1" customWidth="1"/>
    <col min="10473" max="10473" width="24.42578125" style="35" customWidth="1"/>
    <col min="10474" max="10727" width="11.42578125" style="35"/>
    <col min="10728" max="10728" width="69.140625" style="35" bestFit="1" customWidth="1"/>
    <col min="10729" max="10729" width="24.42578125" style="35" customWidth="1"/>
    <col min="10730" max="10983" width="11.42578125" style="35"/>
    <col min="10984" max="10984" width="69.140625" style="35" bestFit="1" customWidth="1"/>
    <col min="10985" max="10985" width="24.42578125" style="35" customWidth="1"/>
    <col min="10986" max="11239" width="11.42578125" style="35"/>
    <col min="11240" max="11240" width="69.140625" style="35" bestFit="1" customWidth="1"/>
    <col min="11241" max="11241" width="24.42578125" style="35" customWidth="1"/>
    <col min="11242" max="11495" width="11.42578125" style="35"/>
    <col min="11496" max="11496" width="69.140625" style="35" bestFit="1" customWidth="1"/>
    <col min="11497" max="11497" width="24.42578125" style="35" customWidth="1"/>
    <col min="11498" max="11751" width="11.42578125" style="35"/>
    <col min="11752" max="11752" width="69.140625" style="35" bestFit="1" customWidth="1"/>
    <col min="11753" max="11753" width="24.42578125" style="35" customWidth="1"/>
    <col min="11754" max="12007" width="11.42578125" style="35"/>
    <col min="12008" max="12008" width="69.140625" style="35" bestFit="1" customWidth="1"/>
    <col min="12009" max="12009" width="24.42578125" style="35" customWidth="1"/>
    <col min="12010" max="12263" width="11.42578125" style="35"/>
    <col min="12264" max="12264" width="69.140625" style="35" bestFit="1" customWidth="1"/>
    <col min="12265" max="12265" width="24.42578125" style="35" customWidth="1"/>
    <col min="12266" max="12519" width="11.42578125" style="35"/>
    <col min="12520" max="12520" width="69.140625" style="35" bestFit="1" customWidth="1"/>
    <col min="12521" max="12521" width="24.42578125" style="35" customWidth="1"/>
    <col min="12522" max="12775" width="11.42578125" style="35"/>
    <col min="12776" max="12776" width="69.140625" style="35" bestFit="1" customWidth="1"/>
    <col min="12777" max="12777" width="24.42578125" style="35" customWidth="1"/>
    <col min="12778" max="13031" width="11.42578125" style="35"/>
    <col min="13032" max="13032" width="69.140625" style="35" bestFit="1" customWidth="1"/>
    <col min="13033" max="13033" width="24.42578125" style="35" customWidth="1"/>
    <col min="13034" max="13287" width="11.42578125" style="35"/>
    <col min="13288" max="13288" width="69.140625" style="35" bestFit="1" customWidth="1"/>
    <col min="13289" max="13289" width="24.42578125" style="35" customWidth="1"/>
    <col min="13290" max="13543" width="11.42578125" style="35"/>
    <col min="13544" max="13544" width="69.140625" style="35" bestFit="1" customWidth="1"/>
    <col min="13545" max="13545" width="24.42578125" style="35" customWidth="1"/>
    <col min="13546" max="13799" width="11.42578125" style="35"/>
    <col min="13800" max="13800" width="69.140625" style="35" bestFit="1" customWidth="1"/>
    <col min="13801" max="13801" width="24.42578125" style="35" customWidth="1"/>
    <col min="13802" max="14055" width="11.42578125" style="35"/>
    <col min="14056" max="14056" width="69.140625" style="35" bestFit="1" customWidth="1"/>
    <col min="14057" max="14057" width="24.42578125" style="35" customWidth="1"/>
    <col min="14058" max="14311" width="11.42578125" style="35"/>
    <col min="14312" max="14312" width="69.140625" style="35" bestFit="1" customWidth="1"/>
    <col min="14313" max="14313" width="24.42578125" style="35" customWidth="1"/>
    <col min="14314" max="14567" width="11.42578125" style="35"/>
    <col min="14568" max="14568" width="69.140625" style="35" bestFit="1" customWidth="1"/>
    <col min="14569" max="14569" width="24.42578125" style="35" customWidth="1"/>
    <col min="14570" max="14823" width="11.42578125" style="35"/>
    <col min="14824" max="14824" width="69.140625" style="35" bestFit="1" customWidth="1"/>
    <col min="14825" max="14825" width="24.42578125" style="35" customWidth="1"/>
    <col min="14826" max="15079" width="11.42578125" style="35"/>
    <col min="15080" max="15080" width="69.140625" style="35" bestFit="1" customWidth="1"/>
    <col min="15081" max="15081" width="24.42578125" style="35" customWidth="1"/>
    <col min="15082" max="15335" width="11.42578125" style="35"/>
    <col min="15336" max="15336" width="69.140625" style="35" bestFit="1" customWidth="1"/>
    <col min="15337" max="15337" width="24.42578125" style="35" customWidth="1"/>
    <col min="15338" max="15591" width="11.42578125" style="35"/>
    <col min="15592" max="15592" width="69.140625" style="35" bestFit="1" customWidth="1"/>
    <col min="15593" max="15593" width="24.42578125" style="35" customWidth="1"/>
    <col min="15594" max="15847" width="11.42578125" style="35"/>
    <col min="15848" max="15848" width="69.140625" style="35" bestFit="1" customWidth="1"/>
    <col min="15849" max="15849" width="24.42578125" style="35" customWidth="1"/>
    <col min="15850" max="16103" width="11.42578125" style="35"/>
    <col min="16104" max="16104" width="69.140625" style="35" bestFit="1" customWidth="1"/>
    <col min="16105" max="16105" width="24.42578125" style="35" customWidth="1"/>
    <col min="16106" max="16384" width="11.42578125" style="35"/>
  </cols>
  <sheetData>
    <row r="1" spans="1:8" x14ac:dyDescent="0.2">
      <c r="A1" s="58"/>
      <c r="B1" s="58"/>
      <c r="C1" s="59"/>
      <c r="D1" s="60"/>
      <c r="E1" s="58"/>
    </row>
    <row r="2" spans="1:8" x14ac:dyDescent="0.2">
      <c r="A2" s="58"/>
      <c r="B2" s="58"/>
      <c r="C2" s="59"/>
      <c r="D2" s="60"/>
      <c r="E2" s="58"/>
    </row>
    <row r="3" spans="1:8" x14ac:dyDescent="0.2">
      <c r="A3" s="58"/>
      <c r="B3" s="58"/>
      <c r="C3" s="59"/>
      <c r="D3" s="60"/>
      <c r="E3" s="58"/>
    </row>
    <row r="4" spans="1:8" x14ac:dyDescent="0.2">
      <c r="A4" s="58"/>
      <c r="B4" s="58"/>
      <c r="C4" s="59"/>
      <c r="D4" s="60"/>
      <c r="E4" s="58"/>
    </row>
    <row r="5" spans="1:8" x14ac:dyDescent="0.2">
      <c r="A5" s="58"/>
      <c r="B5" s="58"/>
      <c r="C5" s="59"/>
      <c r="D5" s="60"/>
      <c r="E5" s="58"/>
    </row>
    <row r="6" spans="1:8" x14ac:dyDescent="0.2">
      <c r="A6" s="58"/>
      <c r="B6" s="154" t="s">
        <v>1</v>
      </c>
      <c r="C6" s="154"/>
      <c r="D6" s="154"/>
      <c r="E6" s="154"/>
    </row>
    <row r="7" spans="1:8" x14ac:dyDescent="0.2">
      <c r="A7" s="58"/>
      <c r="B7" s="155" t="s">
        <v>114</v>
      </c>
      <c r="C7" s="155"/>
      <c r="D7" s="155"/>
      <c r="E7" s="155"/>
    </row>
    <row r="8" spans="1:8" x14ac:dyDescent="0.2">
      <c r="A8" s="58"/>
      <c r="B8" s="155" t="s">
        <v>147</v>
      </c>
      <c r="C8" s="155"/>
      <c r="D8" s="155"/>
      <c r="E8" s="155"/>
    </row>
    <row r="9" spans="1:8" x14ac:dyDescent="0.2">
      <c r="A9" s="58"/>
      <c r="B9" s="155" t="s">
        <v>137</v>
      </c>
      <c r="C9" s="155"/>
      <c r="D9" s="155"/>
      <c r="E9" s="155"/>
    </row>
    <row r="10" spans="1:8" x14ac:dyDescent="0.2">
      <c r="A10" s="58"/>
      <c r="B10" s="62"/>
      <c r="C10" s="62"/>
      <c r="D10" s="62"/>
      <c r="E10" s="92"/>
    </row>
    <row r="11" spans="1:8" x14ac:dyDescent="0.2">
      <c r="A11" s="58"/>
      <c r="B11" s="62"/>
      <c r="C11" s="62"/>
      <c r="D11" s="62"/>
      <c r="E11" s="62"/>
    </row>
    <row r="12" spans="1:8" x14ac:dyDescent="0.2">
      <c r="A12" s="58"/>
      <c r="B12" s="58"/>
      <c r="C12" s="63">
        <v>2017</v>
      </c>
      <c r="D12" s="64"/>
      <c r="E12" s="65">
        <v>2016</v>
      </c>
    </row>
    <row r="13" spans="1:8" x14ac:dyDescent="0.2">
      <c r="A13" s="58"/>
      <c r="B13" s="61"/>
      <c r="C13" s="88" t="s">
        <v>144</v>
      </c>
      <c r="D13" s="66"/>
      <c r="E13" s="91" t="s">
        <v>144</v>
      </c>
    </row>
    <row r="14" spans="1:8" x14ac:dyDescent="0.2">
      <c r="A14" s="58"/>
      <c r="B14" s="67" t="s">
        <v>86</v>
      </c>
      <c r="C14" s="59"/>
      <c r="D14" s="60"/>
      <c r="E14" s="58"/>
    </row>
    <row r="15" spans="1:8" x14ac:dyDescent="0.2">
      <c r="A15" s="58"/>
      <c r="B15" s="68" t="s">
        <v>87</v>
      </c>
      <c r="C15" s="132">
        <v>218550581.53</v>
      </c>
      <c r="D15" s="70"/>
      <c r="E15" s="69">
        <v>199884973.5</v>
      </c>
      <c r="H15" s="69"/>
    </row>
    <row r="16" spans="1:8" x14ac:dyDescent="0.2">
      <c r="A16" s="58"/>
      <c r="B16" s="68" t="s">
        <v>88</v>
      </c>
      <c r="C16" s="132">
        <v>53734211.460000001</v>
      </c>
      <c r="D16" s="70"/>
      <c r="E16" s="69">
        <v>54413797.210000001</v>
      </c>
      <c r="H16" s="69"/>
    </row>
    <row r="17" spans="1:8" x14ac:dyDescent="0.2">
      <c r="A17" s="58"/>
      <c r="B17" s="68" t="s">
        <v>136</v>
      </c>
      <c r="C17" s="132">
        <v>0</v>
      </c>
      <c r="D17" s="70"/>
      <c r="E17" s="69">
        <v>0</v>
      </c>
      <c r="H17" s="69"/>
    </row>
    <row r="18" spans="1:8" x14ac:dyDescent="0.2">
      <c r="A18" s="58"/>
      <c r="B18" s="68" t="s">
        <v>89</v>
      </c>
      <c r="C18" s="132">
        <v>30336907.199999999</v>
      </c>
      <c r="D18" s="70"/>
      <c r="E18" s="69">
        <v>29701146.829999998</v>
      </c>
      <c r="H18" s="69"/>
    </row>
    <row r="19" spans="1:8" x14ac:dyDescent="0.2">
      <c r="A19" s="58"/>
      <c r="B19" s="68" t="s">
        <v>90</v>
      </c>
      <c r="C19" s="132">
        <v>-103356144.31</v>
      </c>
      <c r="D19" s="70"/>
      <c r="E19" s="69">
        <v>-97798685.659999996</v>
      </c>
      <c r="H19" s="69"/>
    </row>
    <row r="20" spans="1:8" x14ac:dyDescent="0.2">
      <c r="A20" s="58"/>
      <c r="B20" s="68" t="s">
        <v>91</v>
      </c>
      <c r="C20" s="132">
        <v>0</v>
      </c>
      <c r="D20" s="72"/>
      <c r="E20" s="69">
        <v>0</v>
      </c>
      <c r="H20" s="69"/>
    </row>
    <row r="21" spans="1:8" x14ac:dyDescent="0.2">
      <c r="A21" s="58"/>
      <c r="B21" s="68" t="s">
        <v>92</v>
      </c>
      <c r="C21" s="132">
        <v>-134716211.09</v>
      </c>
      <c r="D21" s="71"/>
      <c r="E21" s="69">
        <v>-127534198.89000002</v>
      </c>
      <c r="H21" s="69"/>
    </row>
    <row r="22" spans="1:8" x14ac:dyDescent="0.2">
      <c r="A22" s="58"/>
      <c r="B22" s="68" t="s">
        <v>93</v>
      </c>
      <c r="C22" s="132">
        <v>-37789094.129999995</v>
      </c>
      <c r="D22" s="71"/>
      <c r="E22" s="69">
        <v>-18595401.940000001</v>
      </c>
      <c r="H22" s="69"/>
    </row>
    <row r="23" spans="1:8" x14ac:dyDescent="0.2">
      <c r="A23" s="58"/>
      <c r="B23" s="68" t="s">
        <v>94</v>
      </c>
      <c r="C23" s="132">
        <v>-1611001.99</v>
      </c>
      <c r="D23" s="71"/>
      <c r="E23" s="69">
        <v>-741408.94</v>
      </c>
      <c r="H23" s="69"/>
    </row>
    <row r="24" spans="1:8" x14ac:dyDescent="0.2">
      <c r="A24" s="58"/>
      <c r="B24" s="68" t="s">
        <v>95</v>
      </c>
      <c r="C24" s="133">
        <v>46736298.069999702</v>
      </c>
      <c r="D24" s="71"/>
      <c r="E24" s="73">
        <v>6492038.03999996</v>
      </c>
      <c r="H24" s="69"/>
    </row>
    <row r="25" spans="1:8" x14ac:dyDescent="0.2">
      <c r="A25" s="58"/>
      <c r="B25" s="74" t="s">
        <v>117</v>
      </c>
      <c r="C25" s="134">
        <f>SUM(C15:C24)</f>
        <v>71885546.739999697</v>
      </c>
      <c r="D25" s="75"/>
      <c r="E25" s="105">
        <f>SUM(E15:E24)</f>
        <v>45822260.149999976</v>
      </c>
      <c r="H25" s="105"/>
    </row>
    <row r="26" spans="1:8" x14ac:dyDescent="0.2">
      <c r="A26" s="58"/>
      <c r="B26" s="61"/>
      <c r="C26" s="135"/>
      <c r="D26" s="76"/>
      <c r="E26" s="106"/>
      <c r="H26" s="106"/>
    </row>
    <row r="27" spans="1:8" x14ac:dyDescent="0.2">
      <c r="A27" s="58"/>
      <c r="B27" s="67" t="s">
        <v>96</v>
      </c>
      <c r="C27" s="136"/>
      <c r="D27" s="77"/>
      <c r="E27" s="106"/>
      <c r="H27" s="106"/>
    </row>
    <row r="28" spans="1:8" x14ac:dyDescent="0.2">
      <c r="A28" s="58"/>
      <c r="B28" s="68" t="s">
        <v>97</v>
      </c>
      <c r="C28" s="132">
        <v>-467390535.07999992</v>
      </c>
      <c r="D28" s="71"/>
      <c r="E28" s="78">
        <v>-245778961.97000027</v>
      </c>
      <c r="H28" s="78"/>
    </row>
    <row r="29" spans="1:8" x14ac:dyDescent="0.2">
      <c r="A29" s="58"/>
      <c r="B29" s="68" t="s">
        <v>98</v>
      </c>
      <c r="C29" s="132">
        <v>-974395356.75999999</v>
      </c>
      <c r="D29" s="71"/>
      <c r="E29" s="78">
        <v>-1188731942.1100001</v>
      </c>
      <c r="H29" s="78"/>
    </row>
    <row r="30" spans="1:8" x14ac:dyDescent="0.2">
      <c r="A30" s="58"/>
      <c r="B30" s="68" t="s">
        <v>99</v>
      </c>
      <c r="C30" s="132">
        <v>1163153662.76</v>
      </c>
      <c r="D30" s="71"/>
      <c r="E30" s="78">
        <v>1017989050.5799999</v>
      </c>
      <c r="H30" s="78"/>
    </row>
    <row r="31" spans="1:8" x14ac:dyDescent="0.2">
      <c r="A31" s="58"/>
      <c r="B31" s="68" t="s">
        <v>100</v>
      </c>
      <c r="C31" s="132">
        <v>-12519245.35</v>
      </c>
      <c r="D31" s="71"/>
      <c r="E31" s="78">
        <v>-3912923.9400000004</v>
      </c>
      <c r="H31" s="78"/>
    </row>
    <row r="32" spans="1:8" x14ac:dyDescent="0.2">
      <c r="A32" s="58"/>
      <c r="B32" s="68" t="s">
        <v>116</v>
      </c>
      <c r="C32" s="133">
        <v>51161313.520000003</v>
      </c>
      <c r="D32" s="71"/>
      <c r="E32" s="79">
        <v>3690640.75</v>
      </c>
      <c r="H32" s="78"/>
    </row>
    <row r="33" spans="1:8" x14ac:dyDescent="0.2">
      <c r="A33" s="58"/>
      <c r="B33" s="74" t="s">
        <v>118</v>
      </c>
      <c r="C33" s="134">
        <f>SUM(C28:C32)</f>
        <v>-239990160.90999994</v>
      </c>
      <c r="D33" s="75"/>
      <c r="E33" s="105">
        <f>SUM(E28:E32)</f>
        <v>-416744136.69000047</v>
      </c>
      <c r="H33" s="105"/>
    </row>
    <row r="34" spans="1:8" x14ac:dyDescent="0.2">
      <c r="A34" s="58"/>
      <c r="B34" s="61"/>
      <c r="C34" s="135"/>
      <c r="D34" s="80"/>
      <c r="E34" s="106"/>
      <c r="H34" s="106"/>
    </row>
    <row r="35" spans="1:8" x14ac:dyDescent="0.2">
      <c r="A35" s="58"/>
      <c r="B35" s="67" t="s">
        <v>101</v>
      </c>
      <c r="C35" s="136"/>
      <c r="D35" s="81"/>
      <c r="E35" s="106"/>
      <c r="H35" s="106"/>
    </row>
    <row r="36" spans="1:8" x14ac:dyDescent="0.2">
      <c r="A36" s="58"/>
      <c r="B36" s="68" t="s">
        <v>102</v>
      </c>
      <c r="C36" s="132">
        <v>7111331070.7300005</v>
      </c>
      <c r="D36" s="71"/>
      <c r="E36" s="78">
        <v>6450737579.9800005</v>
      </c>
      <c r="H36" s="78"/>
    </row>
    <row r="37" spans="1:8" x14ac:dyDescent="0.2">
      <c r="A37" s="58"/>
      <c r="B37" s="68" t="s">
        <v>103</v>
      </c>
      <c r="C37" s="132">
        <v>-7039610686.9400005</v>
      </c>
      <c r="D37" s="71"/>
      <c r="E37" s="78">
        <v>-6266295051.1799994</v>
      </c>
      <c r="H37" s="78"/>
    </row>
    <row r="38" spans="1:8" x14ac:dyDescent="0.2">
      <c r="A38" s="58"/>
      <c r="B38" s="68" t="s">
        <v>104</v>
      </c>
      <c r="C38" s="132">
        <v>-81519793.060000002</v>
      </c>
      <c r="D38" s="71"/>
      <c r="E38" s="78">
        <v>-97287994.209999993</v>
      </c>
      <c r="H38" s="78"/>
    </row>
    <row r="39" spans="1:8" x14ac:dyDescent="0.2">
      <c r="A39" s="58"/>
      <c r="B39" s="68" t="s">
        <v>105</v>
      </c>
      <c r="C39" s="132">
        <v>81601902.920000002</v>
      </c>
      <c r="D39" s="71"/>
      <c r="E39" s="78">
        <v>94898632.359999999</v>
      </c>
      <c r="H39" s="78"/>
    </row>
    <row r="40" spans="1:8" x14ac:dyDescent="0.2">
      <c r="A40" s="58"/>
      <c r="B40" s="68" t="s">
        <v>106</v>
      </c>
      <c r="C40" s="133">
        <v>-22402970</v>
      </c>
      <c r="D40" s="71"/>
      <c r="E40" s="79">
        <v>9612009.4800000004</v>
      </c>
      <c r="H40" s="78"/>
    </row>
    <row r="41" spans="1:8" x14ac:dyDescent="0.2">
      <c r="A41" s="58"/>
      <c r="B41" s="74" t="s">
        <v>119</v>
      </c>
      <c r="C41" s="134">
        <f>SUM(C36:C40)</f>
        <v>49399523.649999961</v>
      </c>
      <c r="D41" s="75"/>
      <c r="E41" s="105">
        <f>SUM(E36:E40)</f>
        <v>191665176.43000114</v>
      </c>
      <c r="H41" s="105"/>
    </row>
    <row r="42" spans="1:8" x14ac:dyDescent="0.2">
      <c r="A42" s="58"/>
      <c r="B42" s="61"/>
      <c r="C42" s="135"/>
      <c r="D42" s="80"/>
      <c r="E42" s="106"/>
      <c r="H42" s="106"/>
    </row>
    <row r="43" spans="1:8" x14ac:dyDescent="0.2">
      <c r="A43" s="58"/>
      <c r="B43" s="67" t="s">
        <v>107</v>
      </c>
      <c r="C43" s="136">
        <f>SUM(C25,C33,C41)</f>
        <v>-118705090.52000029</v>
      </c>
      <c r="D43" s="82"/>
      <c r="E43" s="82">
        <f>SUM(E25,E33,E41)</f>
        <v>-179256700.10999936</v>
      </c>
      <c r="H43" s="82"/>
    </row>
    <row r="44" spans="1:8" x14ac:dyDescent="0.2">
      <c r="A44" s="58"/>
      <c r="B44" s="61"/>
      <c r="C44" s="135"/>
      <c r="D44" s="80"/>
      <c r="E44" s="107"/>
      <c r="H44" s="107"/>
    </row>
    <row r="45" spans="1:8" x14ac:dyDescent="0.2">
      <c r="A45" s="58"/>
      <c r="B45" s="67" t="s">
        <v>108</v>
      </c>
      <c r="C45" s="137">
        <v>1088713001.24</v>
      </c>
      <c r="D45" s="84"/>
      <c r="E45" s="83">
        <v>1191511839.76</v>
      </c>
      <c r="H45" s="83"/>
    </row>
    <row r="46" spans="1:8" x14ac:dyDescent="0.2">
      <c r="A46" s="58"/>
      <c r="B46" s="61"/>
      <c r="C46" s="132"/>
      <c r="D46" s="71"/>
      <c r="E46" s="108"/>
      <c r="H46" s="108"/>
    </row>
    <row r="47" spans="1:8" x14ac:dyDescent="0.2">
      <c r="A47" s="58"/>
      <c r="B47" s="67" t="s">
        <v>109</v>
      </c>
      <c r="C47" s="137">
        <f>SUM(C43,C45)</f>
        <v>970007910.71999967</v>
      </c>
      <c r="D47" s="83"/>
      <c r="E47" s="137">
        <f>SUM(E43,E45)</f>
        <v>1012255139.6500006</v>
      </c>
      <c r="H47" s="83"/>
    </row>
    <row r="48" spans="1:8" x14ac:dyDescent="0.2">
      <c r="A48" s="58"/>
      <c r="B48" s="58"/>
      <c r="C48" s="85"/>
      <c r="D48" s="80"/>
      <c r="E48" s="86"/>
    </row>
    <row r="49" spans="1:5" x14ac:dyDescent="0.2">
      <c r="A49" s="58"/>
      <c r="B49" s="58"/>
      <c r="C49" s="59"/>
      <c r="D49" s="60"/>
      <c r="E49" s="58"/>
    </row>
    <row r="50" spans="1:5" x14ac:dyDescent="0.2">
      <c r="A50" s="58"/>
      <c r="B50" s="58"/>
      <c r="C50" s="59"/>
      <c r="D50" s="60"/>
      <c r="E50" s="58"/>
    </row>
    <row r="51" spans="1:5" x14ac:dyDescent="0.2">
      <c r="A51" s="58"/>
      <c r="B51" s="58"/>
      <c r="C51" s="59"/>
      <c r="D51" s="60"/>
      <c r="E51" s="58"/>
    </row>
    <row r="52" spans="1:5" ht="15" x14ac:dyDescent="0.2">
      <c r="A52" s="58"/>
      <c r="B52" s="22" t="s">
        <v>115</v>
      </c>
      <c r="C52" s="22"/>
      <c r="D52" s="15"/>
      <c r="E52" s="90"/>
    </row>
    <row r="53" spans="1:5" ht="15" x14ac:dyDescent="0.2">
      <c r="A53" s="58"/>
      <c r="B53" s="22" t="s">
        <v>142</v>
      </c>
      <c r="C53" s="22"/>
      <c r="D53" s="15"/>
      <c r="E53" s="90"/>
    </row>
    <row r="54" spans="1:5" x14ac:dyDescent="0.2">
      <c r="A54" s="58"/>
      <c r="B54" s="58"/>
      <c r="C54" s="58"/>
      <c r="D54" s="58"/>
      <c r="E54" s="58"/>
    </row>
    <row r="55" spans="1:5" x14ac:dyDescent="0.2">
      <c r="A55" s="58"/>
      <c r="B55" s="58"/>
      <c r="C55" s="59"/>
      <c r="D55" s="60"/>
      <c r="E55" s="58"/>
    </row>
    <row r="56" spans="1:5" x14ac:dyDescent="0.2">
      <c r="A56" s="58"/>
      <c r="B56" s="58"/>
      <c r="C56" s="59"/>
      <c r="D56" s="60"/>
      <c r="E56" s="58"/>
    </row>
  </sheetData>
  <mergeCells count="4">
    <mergeCell ref="B6:E6"/>
    <mergeCell ref="B7:E7"/>
    <mergeCell ref="B8:E8"/>
    <mergeCell ref="B9:E9"/>
  </mergeCells>
  <pageMargins left="0.63" right="0.44" top="0.64" bottom="0.68" header="0.37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1"/>
  <sheetViews>
    <sheetView tabSelected="1" workbookViewId="0">
      <selection activeCell="B4" sqref="B4:I4"/>
    </sheetView>
  </sheetViews>
  <sheetFormatPr defaultColWidth="11.42578125" defaultRowHeight="15" x14ac:dyDescent="0.25"/>
  <cols>
    <col min="1" max="1" width="2.42578125" style="111" customWidth="1"/>
    <col min="2" max="2" width="32.42578125" style="111" customWidth="1"/>
    <col min="3" max="3" width="15.140625" style="111" bestFit="1" customWidth="1"/>
    <col min="4" max="4" width="1.42578125" style="111" customWidth="1"/>
    <col min="5" max="5" width="14.42578125" style="111" customWidth="1"/>
    <col min="6" max="6" width="1.85546875" style="111" customWidth="1"/>
    <col min="7" max="7" width="13.7109375" style="111" customWidth="1"/>
    <col min="8" max="8" width="1" style="111" customWidth="1"/>
    <col min="9" max="9" width="16.85546875" style="111" customWidth="1"/>
    <col min="10" max="10" width="20.42578125" style="111" customWidth="1"/>
    <col min="11" max="11" width="1.28515625" style="111" customWidth="1"/>
    <col min="12" max="12" width="20.7109375" style="110" customWidth="1"/>
    <col min="13" max="13" width="1.42578125" style="111" customWidth="1"/>
    <col min="14" max="14" width="16" style="111" customWidth="1"/>
    <col min="15" max="15" width="1.85546875" style="111" customWidth="1"/>
    <col min="16" max="16" width="16.85546875" style="111" customWidth="1"/>
    <col min="17" max="17" width="16.85546875" style="111" bestFit="1" customWidth="1"/>
    <col min="18" max="16384" width="11.42578125" style="111"/>
  </cols>
  <sheetData>
    <row r="3" spans="2:16" x14ac:dyDescent="0.25">
      <c r="B3" s="160" t="s">
        <v>153</v>
      </c>
      <c r="C3" s="159"/>
      <c r="D3" s="159"/>
      <c r="E3" s="159"/>
      <c r="F3" s="159"/>
      <c r="G3" s="159"/>
      <c r="H3" s="159"/>
      <c r="I3" s="159"/>
    </row>
    <row r="4" spans="2:16" ht="21" x14ac:dyDescent="0.35">
      <c r="B4" s="156" t="s">
        <v>122</v>
      </c>
      <c r="C4" s="156"/>
      <c r="D4" s="156"/>
      <c r="E4" s="156"/>
      <c r="F4" s="156"/>
      <c r="G4" s="156"/>
      <c r="H4" s="156"/>
      <c r="I4" s="156"/>
      <c r="J4" s="109"/>
      <c r="K4" s="109"/>
      <c r="M4" s="109"/>
    </row>
    <row r="5" spans="2:16" ht="15" customHeight="1" x14ac:dyDescent="0.35">
      <c r="B5" s="156" t="s">
        <v>147</v>
      </c>
      <c r="C5" s="156"/>
      <c r="D5" s="156"/>
      <c r="E5" s="156"/>
      <c r="F5" s="156"/>
      <c r="G5" s="156"/>
      <c r="H5" s="156"/>
      <c r="I5" s="156"/>
      <c r="J5" s="109"/>
      <c r="K5" s="109"/>
      <c r="M5" s="109"/>
    </row>
    <row r="6" spans="2:16" ht="15" customHeight="1" x14ac:dyDescent="0.35">
      <c r="B6" s="156" t="s">
        <v>138</v>
      </c>
      <c r="C6" s="156"/>
      <c r="D6" s="156"/>
      <c r="E6" s="156"/>
      <c r="F6" s="156"/>
      <c r="G6" s="156"/>
      <c r="H6" s="156"/>
      <c r="I6" s="156"/>
      <c r="J6" s="109"/>
      <c r="K6" s="109"/>
      <c r="M6" s="109"/>
    </row>
    <row r="7" spans="2:16" x14ac:dyDescent="0.25">
      <c r="B7" s="109"/>
      <c r="C7" s="109"/>
      <c r="D7" s="109"/>
      <c r="E7" s="112" t="s">
        <v>123</v>
      </c>
      <c r="F7" s="109"/>
      <c r="G7" s="109"/>
      <c r="H7" s="109"/>
      <c r="I7" s="109"/>
      <c r="J7" s="109"/>
      <c r="K7" s="109"/>
      <c r="M7" s="109"/>
    </row>
    <row r="8" spans="2:16" x14ac:dyDescent="0.25">
      <c r="B8" s="109"/>
      <c r="C8" s="112" t="s">
        <v>124</v>
      </c>
      <c r="D8" s="109"/>
      <c r="E8" s="112" t="s">
        <v>125</v>
      </c>
      <c r="F8" s="109"/>
      <c r="G8" s="112" t="s">
        <v>126</v>
      </c>
      <c r="H8" s="109"/>
      <c r="I8" s="109"/>
      <c r="J8" s="109"/>
      <c r="K8" s="109"/>
      <c r="M8" s="109"/>
    </row>
    <row r="9" spans="2:16" x14ac:dyDescent="0.25">
      <c r="B9" s="109"/>
      <c r="C9" s="112" t="s">
        <v>127</v>
      </c>
      <c r="D9" s="109"/>
      <c r="E9" s="112" t="s">
        <v>128</v>
      </c>
      <c r="F9" s="109"/>
      <c r="G9" s="112" t="s">
        <v>129</v>
      </c>
      <c r="H9" s="109"/>
      <c r="I9" s="112" t="s">
        <v>130</v>
      </c>
      <c r="J9" s="109"/>
      <c r="K9" s="127"/>
      <c r="M9" s="109"/>
    </row>
    <row r="10" spans="2:16" x14ac:dyDescent="0.25">
      <c r="B10" s="109"/>
      <c r="C10" s="112" t="s">
        <v>131</v>
      </c>
      <c r="D10" s="109"/>
      <c r="E10" s="112" t="s">
        <v>132</v>
      </c>
      <c r="F10" s="109"/>
      <c r="G10" s="112" t="s">
        <v>133</v>
      </c>
      <c r="H10" s="109"/>
      <c r="I10" s="112" t="s">
        <v>10</v>
      </c>
      <c r="J10" s="109"/>
      <c r="K10" s="109"/>
      <c r="M10" s="113"/>
    </row>
    <row r="11" spans="2:16" x14ac:dyDescent="0.25">
      <c r="B11" s="114" t="s">
        <v>148</v>
      </c>
      <c r="C11" s="109"/>
      <c r="D11" s="109"/>
      <c r="E11" s="109"/>
      <c r="F11" s="109"/>
      <c r="G11" s="109"/>
      <c r="H11" s="109"/>
      <c r="I11" s="109"/>
      <c r="J11" s="109"/>
      <c r="K11" s="109"/>
      <c r="M11" s="113"/>
    </row>
    <row r="12" spans="2:16" x14ac:dyDescent="0.25">
      <c r="B12" s="115" t="s">
        <v>140</v>
      </c>
      <c r="C12" s="144">
        <v>176269254.31999999</v>
      </c>
      <c r="D12" s="144"/>
      <c r="E12" s="144">
        <v>1196803419</v>
      </c>
      <c r="F12" s="144"/>
      <c r="G12" s="144">
        <v>130204942.43000001</v>
      </c>
      <c r="H12" s="144"/>
      <c r="I12" s="144">
        <f>SUM(C12:H12)</f>
        <v>1503277615.75</v>
      </c>
      <c r="J12" s="144"/>
      <c r="K12" s="144"/>
      <c r="L12" s="144"/>
      <c r="M12" s="144"/>
      <c r="N12" s="144"/>
      <c r="O12" s="144"/>
      <c r="P12" s="144"/>
    </row>
    <row r="13" spans="2:16" x14ac:dyDescent="0.25">
      <c r="B13" s="115" t="s">
        <v>134</v>
      </c>
      <c r="C13" s="109"/>
      <c r="D13" s="109"/>
      <c r="E13" s="116" t="s">
        <v>1</v>
      </c>
      <c r="F13" s="109"/>
      <c r="G13" s="117"/>
      <c r="H13" s="109"/>
      <c r="I13" s="141"/>
      <c r="J13" s="110"/>
      <c r="K13" s="110"/>
      <c r="L13" s="122"/>
      <c r="M13" s="110"/>
      <c r="N13" s="122"/>
      <c r="O13" s="110"/>
      <c r="P13" s="122"/>
    </row>
    <row r="14" spans="2:16" x14ac:dyDescent="0.25">
      <c r="B14" s="115" t="s">
        <v>141</v>
      </c>
      <c r="C14" s="117"/>
      <c r="D14" s="109"/>
      <c r="E14" s="117">
        <v>9612009</v>
      </c>
      <c r="F14" s="109"/>
      <c r="G14" s="118"/>
      <c r="H14" s="109"/>
      <c r="I14" s="117">
        <f>E14</f>
        <v>9612009</v>
      </c>
      <c r="J14" s="110"/>
      <c r="K14" s="110"/>
      <c r="L14" s="146"/>
      <c r="M14" s="110"/>
      <c r="N14" s="122"/>
      <c r="O14" s="110"/>
      <c r="P14" s="122"/>
    </row>
    <row r="15" spans="2:16" x14ac:dyDescent="0.25">
      <c r="B15" s="115" t="s">
        <v>12</v>
      </c>
      <c r="C15" s="109"/>
      <c r="D15" s="109"/>
      <c r="E15" s="109"/>
      <c r="F15" s="109"/>
      <c r="G15" s="116">
        <v>39330222</v>
      </c>
      <c r="H15" s="109"/>
      <c r="I15" s="97">
        <f>SUM(E15:G15)</f>
        <v>39330222</v>
      </c>
      <c r="J15" s="110"/>
      <c r="K15" s="110"/>
      <c r="L15" s="122"/>
      <c r="M15" s="110"/>
      <c r="N15" s="122"/>
      <c r="O15" s="110"/>
      <c r="P15" s="122"/>
    </row>
    <row r="16" spans="2:16" ht="15.75" thickBot="1" x14ac:dyDescent="0.3">
      <c r="B16" s="115" t="s">
        <v>135</v>
      </c>
      <c r="C16" s="138" t="s">
        <v>1</v>
      </c>
      <c r="D16" s="109"/>
      <c r="E16" s="96"/>
      <c r="F16" s="109"/>
      <c r="G16" s="96"/>
      <c r="H16" s="109"/>
      <c r="I16" s="96" t="s">
        <v>1</v>
      </c>
      <c r="J16" s="110"/>
      <c r="K16" s="16"/>
      <c r="L16" s="122"/>
      <c r="M16" s="110"/>
      <c r="N16" s="122"/>
      <c r="O16" s="110"/>
      <c r="P16" s="122"/>
    </row>
    <row r="17" spans="2:16" x14ac:dyDescent="0.25">
      <c r="B17" s="115" t="s">
        <v>151</v>
      </c>
      <c r="C17" s="148">
        <f>SUM(C12:C16)</f>
        <v>176269254.31999999</v>
      </c>
      <c r="D17" s="126"/>
      <c r="E17" s="148">
        <f>SUM(E12:E16)</f>
        <v>1206415428</v>
      </c>
      <c r="F17" s="126"/>
      <c r="G17" s="148">
        <f>SUM(G12:G16)</f>
        <v>169535164.43000001</v>
      </c>
      <c r="H17" s="126"/>
      <c r="I17" s="148">
        <f>SUM(I12:I16)</f>
        <v>1552219846.75</v>
      </c>
      <c r="J17" s="120"/>
      <c r="K17" s="16"/>
      <c r="L17" s="123"/>
      <c r="N17" s="145"/>
      <c r="P17" s="145"/>
    </row>
    <row r="18" spans="2:16" x14ac:dyDescent="0.25">
      <c r="B18" s="115"/>
      <c r="C18" s="116"/>
      <c r="D18" s="109"/>
      <c r="E18" s="116"/>
      <c r="F18" s="109"/>
      <c r="G18" s="116"/>
      <c r="H18" s="109"/>
      <c r="I18" s="116"/>
      <c r="J18" s="120"/>
      <c r="K18" s="16"/>
      <c r="L18" s="109"/>
    </row>
    <row r="19" spans="2:16" x14ac:dyDescent="0.25">
      <c r="B19" s="114" t="s">
        <v>149</v>
      </c>
      <c r="C19" s="109"/>
      <c r="D19" s="109"/>
      <c r="E19" s="109"/>
      <c r="F19" s="109"/>
      <c r="G19" s="109"/>
      <c r="H19" s="109"/>
      <c r="I19" s="109"/>
      <c r="J19" s="110"/>
      <c r="K19" s="110"/>
      <c r="L19" s="113"/>
    </row>
    <row r="20" spans="2:16" x14ac:dyDescent="0.25">
      <c r="B20" s="115" t="s">
        <v>150</v>
      </c>
      <c r="C20" s="116">
        <v>193081548.31999999</v>
      </c>
      <c r="E20" s="116">
        <v>1296473659</v>
      </c>
      <c r="G20" s="116">
        <v>140078244</v>
      </c>
      <c r="H20" s="109"/>
      <c r="I20" s="116">
        <f>SUM(C20:G20)</f>
        <v>1629633451.3199999</v>
      </c>
      <c r="J20" s="110"/>
      <c r="K20" s="16"/>
      <c r="L20" s="113"/>
    </row>
    <row r="21" spans="2:16" x14ac:dyDescent="0.25">
      <c r="B21" s="115" t="s">
        <v>134</v>
      </c>
      <c r="C21" s="109"/>
      <c r="D21" s="109"/>
      <c r="E21" s="97"/>
      <c r="F21" s="109"/>
      <c r="G21" s="117"/>
      <c r="H21" s="109"/>
      <c r="I21" s="142">
        <f>SUM(C21:G21)</f>
        <v>0</v>
      </c>
      <c r="J21" s="120"/>
      <c r="K21" s="16"/>
      <c r="L21" s="113"/>
    </row>
    <row r="22" spans="2:16" x14ac:dyDescent="0.25">
      <c r="B22" s="115" t="s">
        <v>141</v>
      </c>
      <c r="C22" s="109"/>
      <c r="D22" s="109"/>
      <c r="E22" s="97">
        <v>-22402970</v>
      </c>
      <c r="F22" s="109"/>
      <c r="G22" s="117"/>
      <c r="H22" s="109"/>
      <c r="I22" s="97">
        <f>SUM(C22:G22)</f>
        <v>-22402970</v>
      </c>
      <c r="J22" s="109"/>
      <c r="K22" s="16"/>
      <c r="L22" s="113"/>
    </row>
    <row r="23" spans="2:16" x14ac:dyDescent="0.25">
      <c r="B23" s="115" t="s">
        <v>12</v>
      </c>
      <c r="C23" s="109"/>
      <c r="D23" s="109"/>
      <c r="E23" s="116"/>
      <c r="F23" s="109"/>
      <c r="G23" s="97">
        <v>25149249</v>
      </c>
      <c r="H23" s="122"/>
      <c r="I23" s="97">
        <f>SUM(C23:G23)</f>
        <v>25149249</v>
      </c>
      <c r="J23" s="109"/>
      <c r="K23" s="139"/>
      <c r="L23" s="139"/>
    </row>
    <row r="24" spans="2:16" ht="15.75" thickBot="1" x14ac:dyDescent="0.3">
      <c r="B24" s="115" t="s">
        <v>135</v>
      </c>
      <c r="C24" s="119"/>
      <c r="D24" s="109"/>
      <c r="E24" s="96" t="s">
        <v>1</v>
      </c>
      <c r="F24" s="109"/>
      <c r="G24" s="96" t="s">
        <v>1</v>
      </c>
      <c r="H24" s="122"/>
      <c r="I24" s="96">
        <f>SUM(C24:G24)</f>
        <v>0</v>
      </c>
      <c r="J24" s="123"/>
      <c r="K24" s="139"/>
      <c r="L24" s="139"/>
    </row>
    <row r="25" spans="2:16" ht="15.75" thickBot="1" x14ac:dyDescent="0.3">
      <c r="B25" s="115" t="s">
        <v>152</v>
      </c>
      <c r="C25" s="147">
        <f>SUM(C20:D24)</f>
        <v>193081548.31999999</v>
      </c>
      <c r="D25" s="126"/>
      <c r="E25" s="147">
        <f>SUM(E20:E24)</f>
        <v>1274070689</v>
      </c>
      <c r="F25" s="126"/>
      <c r="G25" s="147">
        <f>SUM(G20:G24)</f>
        <v>165227493</v>
      </c>
      <c r="H25" s="126"/>
      <c r="I25" s="147">
        <f>SUM(I20:I24)</f>
        <v>1632379730.3199999</v>
      </c>
      <c r="J25" s="109"/>
      <c r="K25" s="139"/>
      <c r="L25" s="139"/>
    </row>
    <row r="26" spans="2:16" ht="15.75" thickTop="1" x14ac:dyDescent="0.25">
      <c r="B26" s="124"/>
      <c r="C26" s="109"/>
      <c r="D26" s="109"/>
      <c r="E26" s="109"/>
      <c r="F26" s="109"/>
      <c r="G26" s="109"/>
      <c r="H26" s="109"/>
      <c r="I26" s="109"/>
      <c r="J26" s="109"/>
      <c r="K26" s="120"/>
      <c r="M26" s="139"/>
    </row>
    <row r="27" spans="2:16" x14ac:dyDescent="0.25">
      <c r="B27" s="124"/>
      <c r="C27" s="109"/>
      <c r="D27" s="109"/>
      <c r="E27" s="109"/>
      <c r="F27" s="109"/>
      <c r="G27" s="109"/>
      <c r="H27" s="109"/>
      <c r="I27" s="120"/>
      <c r="J27" s="109"/>
      <c r="K27" s="109"/>
      <c r="M27" s="139"/>
    </row>
    <row r="28" spans="2:16" x14ac:dyDescent="0.25">
      <c r="B28" s="124"/>
      <c r="C28" s="109"/>
      <c r="D28" s="109"/>
      <c r="E28" s="109"/>
      <c r="F28" s="109"/>
      <c r="G28" s="109"/>
      <c r="H28" s="109"/>
      <c r="I28" s="109"/>
      <c r="J28" s="143" t="s">
        <v>1</v>
      </c>
      <c r="K28" s="109"/>
      <c r="M28" s="139"/>
    </row>
    <row r="29" spans="2:16" x14ac:dyDescent="0.25">
      <c r="B29" s="124"/>
      <c r="C29" s="109"/>
      <c r="D29" s="109"/>
      <c r="E29" s="109"/>
      <c r="F29" s="109"/>
      <c r="G29" s="109"/>
      <c r="H29" s="109"/>
      <c r="I29" s="109"/>
      <c r="J29" s="109"/>
      <c r="K29" s="109"/>
      <c r="M29" s="139"/>
    </row>
    <row r="30" spans="2:16" x14ac:dyDescent="0.25">
      <c r="M30" s="139"/>
    </row>
    <row r="31" spans="2:16" x14ac:dyDescent="0.25">
      <c r="M31" s="139"/>
    </row>
    <row r="32" spans="2:16" x14ac:dyDescent="0.25">
      <c r="M32" s="140"/>
    </row>
    <row r="33" spans="2:13" ht="15.75" x14ac:dyDescent="0.25">
      <c r="B33" s="22" t="s">
        <v>115</v>
      </c>
      <c r="C33" s="22"/>
      <c r="D33" s="15"/>
      <c r="E33" s="90"/>
      <c r="F33" s="125"/>
    </row>
    <row r="34" spans="2:13" ht="15.75" x14ac:dyDescent="0.25">
      <c r="B34" s="22" t="s">
        <v>142</v>
      </c>
      <c r="C34" s="22"/>
      <c r="D34" s="15"/>
      <c r="E34" s="90"/>
      <c r="F34" s="125"/>
      <c r="G34" s="125"/>
      <c r="M34" s="121"/>
    </row>
    <row r="38" spans="2:13" x14ac:dyDescent="0.25">
      <c r="C38" s="139"/>
      <c r="D38" s="139"/>
      <c r="E38" s="139"/>
      <c r="F38" s="139"/>
      <c r="G38" s="139"/>
      <c r="H38" s="139"/>
      <c r="I38" s="139"/>
    </row>
    <row r="39" spans="2:13" x14ac:dyDescent="0.25">
      <c r="C39" s="139"/>
      <c r="D39" s="139"/>
      <c r="E39" s="139"/>
      <c r="F39" s="139"/>
      <c r="G39" s="139"/>
      <c r="H39" s="139"/>
      <c r="I39" s="139"/>
    </row>
    <row r="40" spans="2:13" x14ac:dyDescent="0.25">
      <c r="C40" s="139"/>
      <c r="D40" s="139"/>
      <c r="E40" s="139"/>
      <c r="F40" s="139"/>
      <c r="G40" s="139"/>
      <c r="H40" s="139"/>
      <c r="I40" s="139"/>
    </row>
    <row r="41" spans="2:13" x14ac:dyDescent="0.25">
      <c r="C41" s="139"/>
      <c r="D41" s="139"/>
      <c r="E41" s="139"/>
      <c r="F41" s="139"/>
      <c r="G41" s="139"/>
      <c r="H41" s="139"/>
      <c r="I41" s="139"/>
    </row>
    <row r="42" spans="2:13" x14ac:dyDescent="0.25">
      <c r="C42" s="139"/>
      <c r="D42" s="139"/>
      <c r="E42" s="139"/>
      <c r="F42" s="139"/>
      <c r="G42" s="139"/>
      <c r="H42" s="139"/>
      <c r="I42" s="139"/>
    </row>
    <row r="43" spans="2:13" x14ac:dyDescent="0.25">
      <c r="C43" s="139"/>
      <c r="D43" s="139"/>
      <c r="E43" s="139"/>
      <c r="F43" s="139"/>
      <c r="G43" s="139"/>
      <c r="H43" s="139"/>
      <c r="I43" s="139"/>
    </row>
    <row r="44" spans="2:13" x14ac:dyDescent="0.25">
      <c r="C44" s="139"/>
      <c r="D44" s="139"/>
      <c r="E44" s="139"/>
      <c r="F44" s="139"/>
      <c r="G44" s="139"/>
      <c r="H44" s="139"/>
      <c r="I44" s="139"/>
    </row>
    <row r="45" spans="2:13" x14ac:dyDescent="0.25">
      <c r="C45" s="139"/>
      <c r="D45" s="139"/>
      <c r="E45" s="139"/>
      <c r="F45" s="139"/>
      <c r="G45" s="139"/>
      <c r="H45" s="139"/>
      <c r="I45" s="139"/>
    </row>
    <row r="46" spans="2:13" x14ac:dyDescent="0.25">
      <c r="C46" s="139"/>
      <c r="D46" s="139"/>
      <c r="E46" s="139"/>
      <c r="F46" s="139"/>
      <c r="G46" s="139"/>
      <c r="H46" s="139"/>
      <c r="I46" s="139"/>
    </row>
    <row r="47" spans="2:13" x14ac:dyDescent="0.25">
      <c r="C47" s="139"/>
      <c r="D47" s="139"/>
      <c r="E47" s="139"/>
      <c r="F47" s="139"/>
      <c r="G47" s="139"/>
      <c r="H47" s="139"/>
      <c r="I47" s="139"/>
    </row>
    <row r="48" spans="2:13" x14ac:dyDescent="0.25">
      <c r="C48" s="139"/>
      <c r="D48" s="139"/>
      <c r="E48" s="139"/>
      <c r="F48" s="139"/>
      <c r="G48" s="139"/>
      <c r="H48" s="139"/>
      <c r="I48" s="139"/>
    </row>
    <row r="49" spans="3:9" x14ac:dyDescent="0.25">
      <c r="C49" s="139"/>
      <c r="D49" s="139"/>
      <c r="E49" s="139"/>
      <c r="F49" s="139"/>
      <c r="G49" s="139"/>
      <c r="H49" s="139"/>
      <c r="I49" s="139"/>
    </row>
    <row r="50" spans="3:9" x14ac:dyDescent="0.25">
      <c r="C50" s="139"/>
      <c r="D50" s="139"/>
      <c r="E50" s="139"/>
      <c r="F50" s="139"/>
      <c r="G50" s="139"/>
      <c r="H50" s="139"/>
      <c r="I50" s="139"/>
    </row>
    <row r="51" spans="3:9" x14ac:dyDescent="0.25">
      <c r="C51" s="139"/>
      <c r="D51" s="139"/>
      <c r="E51" s="139"/>
      <c r="F51" s="139"/>
      <c r="G51" s="139"/>
      <c r="H51" s="139"/>
      <c r="I51" s="139"/>
    </row>
  </sheetData>
  <mergeCells count="4">
    <mergeCell ref="B4:I4"/>
    <mergeCell ref="B5:I5"/>
    <mergeCell ref="B6:I6"/>
    <mergeCell ref="B3:I3"/>
  </mergeCells>
  <pageMargins left="0.64" right="0.44" top="1.55" bottom="0.75" header="0.37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B5" sqref="B5:C5"/>
    </sheetView>
  </sheetViews>
  <sheetFormatPr defaultColWidth="11.42578125" defaultRowHeight="12.75" x14ac:dyDescent="0.2"/>
  <cols>
    <col min="1" max="1" width="11.42578125" style="27"/>
    <col min="2" max="2" width="55.28515625" style="27" customWidth="1"/>
    <col min="3" max="3" width="24.7109375" style="27" customWidth="1"/>
    <col min="4" max="16384" width="11.42578125" style="27"/>
  </cols>
  <sheetData>
    <row r="3" spans="2:3" ht="18" x14ac:dyDescent="0.25">
      <c r="B3" s="152" t="s">
        <v>82</v>
      </c>
      <c r="C3" s="152"/>
    </row>
    <row r="4" spans="2:3" x14ac:dyDescent="0.2">
      <c r="B4" s="157" t="s">
        <v>85</v>
      </c>
      <c r="C4" s="158"/>
    </row>
    <row r="5" spans="2:3" x14ac:dyDescent="0.2">
      <c r="B5" s="158" t="s">
        <v>78</v>
      </c>
      <c r="C5" s="158"/>
    </row>
    <row r="8" spans="2:3" ht="18" x14ac:dyDescent="0.25">
      <c r="B8" s="28" t="s">
        <v>83</v>
      </c>
      <c r="C8" s="29">
        <v>27.57</v>
      </c>
    </row>
    <row r="11" spans="2:3" ht="18" x14ac:dyDescent="0.25">
      <c r="B11" s="28" t="s">
        <v>84</v>
      </c>
      <c r="C11" s="30">
        <v>3812654514</v>
      </c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"/>
  <sheetViews>
    <sheetView workbookViewId="0">
      <selection activeCell="C8" sqref="C8"/>
    </sheetView>
  </sheetViews>
  <sheetFormatPr defaultColWidth="11.42578125" defaultRowHeight="12.75" x14ac:dyDescent="0.2"/>
  <cols>
    <col min="1" max="1" width="31.5703125" style="27" customWidth="1"/>
    <col min="2" max="16384" width="11.42578125" style="27"/>
  </cols>
  <sheetData>
    <row r="3" spans="1:2" ht="18" x14ac:dyDescent="0.25">
      <c r="A3" s="31" t="s">
        <v>110</v>
      </c>
      <c r="B3" s="32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Est. Situacion activos</vt:lpstr>
      <vt:lpstr>Est. Situacion (pasivos)</vt:lpstr>
      <vt:lpstr>Est. Resultado</vt:lpstr>
      <vt:lpstr>Estado de Flujo</vt:lpstr>
      <vt:lpstr>Estado Cambios en el Patrim. </vt:lpstr>
      <vt:lpstr>Puntos 16 y 17</vt:lpstr>
      <vt:lpstr>Indice de solvencia </vt:lpstr>
      <vt:lpstr>'Est. Resultado'!Print_Area</vt:lpstr>
      <vt:lpstr>'Est. Situacion (pasivos)'!Print_Area</vt:lpstr>
      <vt:lpstr>'Est. Situacion activos'!Print_Area</vt:lpstr>
      <vt:lpstr>'Estado Cambios en el Patrim. '!Print_Area</vt:lpstr>
      <vt:lpstr>'Estado de Flujo'!Print_Area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Asociacion La Vega Real</dc:creator>
  <cp:lastModifiedBy>Yajaira Cruz Moretta</cp:lastModifiedBy>
  <cp:revision>1</cp:revision>
  <cp:lastPrinted>2017-06-21T20:38:19Z</cp:lastPrinted>
  <dcterms:created xsi:type="dcterms:W3CDTF">2003-04-14T17:34:44Z</dcterms:created>
  <dcterms:modified xsi:type="dcterms:W3CDTF">2017-06-21T20:38:22Z</dcterms:modified>
</cp:coreProperties>
</file>